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9996" windowHeight="5940" tabRatio="223" firstSheet="1" activeTab="1"/>
  </bookViews>
  <sheets>
    <sheet name="Лист1" sheetId="5" r:id="rId1"/>
    <sheet name="доходы топка прил.1" sheetId="4" r:id="rId2"/>
  </sheets>
  <definedNames>
    <definedName name="_xlnm.Print_Area" localSheetId="1">'доходы топка прил.1'!$A$2:$K$83</definedName>
  </definedNames>
  <calcPr calcId="144525"/>
</workbook>
</file>

<file path=xl/calcChain.xml><?xml version="1.0" encoding="utf-8"?>
<calcChain xmlns="http://schemas.openxmlformats.org/spreadsheetml/2006/main">
  <c r="I62" i="4" l="1"/>
  <c r="I13" i="4"/>
  <c r="F13" i="4"/>
  <c r="F60" i="4"/>
  <c r="F47" i="4" s="1"/>
  <c r="I45" i="4"/>
  <c r="F45" i="4"/>
  <c r="I43" i="4"/>
  <c r="F43" i="4"/>
  <c r="I30" i="4"/>
  <c r="F30" i="4"/>
  <c r="F26" i="4"/>
  <c r="I58" i="4" l="1"/>
  <c r="I26" i="4"/>
  <c r="I24" i="4" s="1"/>
  <c r="J27" i="4"/>
  <c r="I48" i="4" l="1"/>
  <c r="I47" i="4" s="1"/>
  <c r="F24" i="4" l="1"/>
  <c r="F48" i="4" l="1"/>
  <c r="J45" i="4"/>
  <c r="J46" i="4"/>
  <c r="J41" i="4"/>
  <c r="G26" i="4" l="1"/>
  <c r="H26" i="4"/>
  <c r="H24" i="4" s="1"/>
  <c r="J31" i="4"/>
  <c r="J32" i="4"/>
  <c r="J33" i="4"/>
  <c r="I34" i="4"/>
  <c r="F34" i="4"/>
  <c r="J35" i="4"/>
  <c r="J36" i="4"/>
  <c r="F14" i="4"/>
  <c r="F16" i="4"/>
  <c r="F38" i="4"/>
  <c r="I14" i="4"/>
  <c r="I16" i="4"/>
  <c r="I21" i="4"/>
  <c r="J21" i="4" s="1"/>
  <c r="G16" i="4"/>
  <c r="G21" i="4"/>
  <c r="G24" i="4"/>
  <c r="G34" i="4"/>
  <c r="G30" i="4"/>
  <c r="H16" i="4"/>
  <c r="H21" i="4"/>
  <c r="H34" i="4"/>
  <c r="H30" i="4"/>
  <c r="J17" i="4"/>
  <c r="J18" i="4"/>
  <c r="J19" i="4"/>
  <c r="J20" i="4"/>
  <c r="J28" i="4"/>
  <c r="I38" i="4"/>
  <c r="J39" i="4"/>
  <c r="J40" i="4"/>
  <c r="F53" i="4"/>
  <c r="I53" i="4"/>
  <c r="I56" i="4"/>
  <c r="J56" i="4" s="1"/>
  <c r="J49" i="4"/>
  <c r="J54" i="4"/>
  <c r="J55" i="4"/>
  <c r="G49" i="4"/>
  <c r="G51" i="4"/>
  <c r="G53" i="4"/>
  <c r="G56" i="4"/>
  <c r="H49" i="4"/>
  <c r="H51" i="4"/>
  <c r="H53" i="4"/>
  <c r="H56" i="4"/>
  <c r="J48" i="4"/>
  <c r="G48" i="4"/>
  <c r="H48" i="4"/>
  <c r="G38" i="4"/>
  <c r="G14" i="4"/>
  <c r="G37" i="4"/>
  <c r="H38" i="4"/>
  <c r="H14" i="4"/>
  <c r="H37" i="4"/>
  <c r="J25" i="4"/>
  <c r="J23" i="4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I33" i="5"/>
  <c r="I13" i="5"/>
  <c r="J13" i="5" s="1"/>
  <c r="I15" i="5"/>
  <c r="I20" i="5"/>
  <c r="I18" i="5" s="1"/>
  <c r="I23" i="5"/>
  <c r="I27" i="5"/>
  <c r="J27" i="5" s="1"/>
  <c r="I31" i="5"/>
  <c r="H35" i="5"/>
  <c r="H37" i="5"/>
  <c r="H39" i="5"/>
  <c r="H42" i="5"/>
  <c r="H13" i="5"/>
  <c r="H15" i="5"/>
  <c r="H20" i="5"/>
  <c r="H18" i="5"/>
  <c r="H12" i="5" s="1"/>
  <c r="H23" i="5"/>
  <c r="H27" i="5"/>
  <c r="H31" i="5"/>
  <c r="G35" i="5"/>
  <c r="G37" i="5"/>
  <c r="G39" i="5"/>
  <c r="G42" i="5"/>
  <c r="G13" i="5"/>
  <c r="G15" i="5"/>
  <c r="G20" i="5"/>
  <c r="G18" i="5" s="1"/>
  <c r="G23" i="5"/>
  <c r="G27" i="5"/>
  <c r="G31" i="5"/>
  <c r="F33" i="5"/>
  <c r="F13" i="5"/>
  <c r="F15" i="5"/>
  <c r="F20" i="5"/>
  <c r="F18" i="5" s="1"/>
  <c r="F23" i="5"/>
  <c r="F27" i="5"/>
  <c r="F31" i="5"/>
  <c r="J43" i="5"/>
  <c r="I42" i="5"/>
  <c r="F42" i="5"/>
  <c r="I39" i="5"/>
  <c r="F39" i="5"/>
  <c r="J38" i="5"/>
  <c r="I37" i="5"/>
  <c r="J37" i="5" s="1"/>
  <c r="F37" i="5"/>
  <c r="J36" i="5"/>
  <c r="I35" i="5"/>
  <c r="J35" i="5" s="1"/>
  <c r="F35" i="5"/>
  <c r="J34" i="5"/>
  <c r="J33" i="5"/>
  <c r="J28" i="5"/>
  <c r="J21" i="5"/>
  <c r="J19" i="5"/>
  <c r="J14" i="5"/>
  <c r="J57" i="4"/>
  <c r="J52" i="4"/>
  <c r="J15" i="4"/>
  <c r="J26" i="4"/>
  <c r="J50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34" i="4" l="1"/>
  <c r="F12" i="5"/>
  <c r="F44" i="5" s="1"/>
  <c r="H34" i="5"/>
  <c r="H33" i="5" s="1"/>
  <c r="H44" i="5" s="1"/>
  <c r="J42" i="5"/>
  <c r="G12" i="5"/>
  <c r="G34" i="5"/>
  <c r="G33" i="5" s="1"/>
  <c r="J18" i="5"/>
  <c r="J53" i="4"/>
  <c r="J13" i="4"/>
  <c r="J30" i="4"/>
  <c r="J38" i="4"/>
  <c r="G13" i="4"/>
  <c r="H47" i="4"/>
  <c r="G47" i="4"/>
  <c r="J24" i="4"/>
  <c r="H13" i="4"/>
  <c r="J51" i="4"/>
  <c r="J14" i="4"/>
  <c r="G44" i="5"/>
  <c r="I12" i="5"/>
  <c r="J20" i="5"/>
  <c r="J16" i="4"/>
  <c r="G62" i="4" l="1"/>
  <c r="H62" i="4"/>
  <c r="J47" i="4"/>
  <c r="F62" i="4"/>
  <c r="J12" i="5"/>
  <c r="I44" i="5"/>
  <c r="J62" i="4" l="1"/>
</calcChain>
</file>

<file path=xl/sharedStrings.xml><?xml version="1.0" encoding="utf-8"?>
<sst xmlns="http://schemas.openxmlformats.org/spreadsheetml/2006/main" count="247" uniqueCount="148">
  <si>
    <t>НАЛОГИ НА СОВОКУПНЫЙ ДОХОД</t>
  </si>
  <si>
    <t>НАЛОГИ НА ИМУЩЕСТВО</t>
  </si>
  <si>
    <t>ПРОЧИЕ НЕНАЛОГОВЫЕ ДОХОДЫ</t>
  </si>
  <si>
    <t xml:space="preserve"> 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</si>
  <si>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</si>
  <si>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</si>
  <si>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ШТРАФЫ, САНКЦИИ, ВОЗМЕЩЕНИЕ УЩЕРБА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</si>
  <si>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</si>
  <si>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</si>
  <si>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</si>
  <si>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</si>
  <si>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</si>
  <si>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</si>
  <si>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</si>
  <si>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1 01 00000 00 0000 000</t>
  </si>
  <si>
    <t>1 00 00000 00 0000 000</t>
  </si>
  <si>
    <t>1 06 00000 00 0000 000</t>
  </si>
  <si>
    <t>1 05 00000 00 0000 000</t>
  </si>
  <si>
    <t xml:space="preserve">Налог на доходы физических лиц </t>
  </si>
  <si>
    <t>111 00000 00 0000 000</t>
  </si>
  <si>
    <t>116 00000 00 0000 000</t>
  </si>
  <si>
    <t>ДОХОДЫ ОТ ПРЕДПРИНИМАТЕЛЬСКОЙ И ИНОЙ ПРИНОСЯЩЕЙ ДОХОД ДЕЯТЕЛЬНОСТИ</t>
  </si>
  <si>
    <t>113 00000 00 0000 000</t>
  </si>
  <si>
    <t>ДОХОДЫ ОТ ОКАЗАНИЯ ПЛАТНЫХ УСЛУГ И КОМПЕНСАЦИИ ЗАТРАТ ГОСУДАРСТВА</t>
  </si>
  <si>
    <t>1 05 02000 02 0000 110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</si>
  <si>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</si>
  <si>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</si>
  <si>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</si>
  <si>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</si>
  <si>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</si>
  <si>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</si>
  <si>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</si>
  <si>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</si>
  <si>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</si>
  <si>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</si>
  <si>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</si>
  <si>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</si>
  <si>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</si>
  <si>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</si>
  <si>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</si>
  <si>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</si>
  <si>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</si>
  <si>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</si>
  <si>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</si>
  <si>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</si>
  <si>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</si>
  <si>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</si>
  <si>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</si>
  <si>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</si>
  <si>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</si>
  <si>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</si>
  <si>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</si>
  <si>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</si>
  <si>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>2 02 04000 00 0000 151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</si>
  <si>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</si>
  <si>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</si>
  <si>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</si>
  <si>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</si>
  <si>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1 17 00000 00 0000 000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</si>
  <si>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</si>
  <si>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</si>
  <si>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</si>
  <si>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</si>
  <si>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</si>
  <si>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</si>
  <si>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2 02 04012 10 0000 151</t>
  </si>
  <si>
    <t>Исполнение 01.04.2008г.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</si>
  <si>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</si>
  <si>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</si>
  <si>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</si>
  <si>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</si>
  <si>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Налог на имущество физических лиц взимаемый по ставкам, применяемым к объектам налогооблажения, расположенным в границах поселений </t>
  </si>
  <si>
    <t>106 01030 10 0000 110</t>
  </si>
  <si>
    <t>106 06000 00 0000 110</t>
  </si>
  <si>
    <t xml:space="preserve">Земельный налог  </t>
  </si>
  <si>
    <t>106 06013 10 0000 110</t>
  </si>
  <si>
    <t>106 06023 10 0000 110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</si>
  <si>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Федерации, и применяемым к объектам налогооблажения, расположеным в границах поселений  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</si>
  <si>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расположеным в границах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</si>
  <si>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</si>
  <si>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поселений, и созданных ими учреждений (за исключениемимущества муниципальных автономных учреждений) </t>
  </si>
  <si>
    <t>111 05010 10 0000 120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</si>
  <si>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</si>
  <si>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</si>
  <si>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</si>
  <si>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1 13 03050 10 000 130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</si>
  <si>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</si>
  <si>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117 05050 10 0000 180</t>
  </si>
  <si>
    <t>Прочие неналоговые доходы бюджетов поселений</t>
  </si>
  <si>
    <t>2 02 01001 10 0000 151</t>
  </si>
  <si>
    <t>Дотации бюджетам поселений на выравнивание бюджетной обеспеченности</t>
  </si>
  <si>
    <t>202 03015 10 0000 151</t>
  </si>
  <si>
    <t xml:space="preserve">Субвенции бюджетам поселений на осуществление первичного воинского учета на териториях, где отсутсвуют военные комиссариаты 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</si>
  <si>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</t>
  </si>
  <si>
    <t>2 02 04014 10 0000 151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</si>
  <si>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</si>
  <si>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202 09000 00 0000 151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</si>
  <si>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</si>
  <si>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</si>
  <si>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</si>
  <si>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к решению Совета депутатов МО - СП " Билютайское "</t>
  </si>
  <si>
    <t>№_   от "    "             2009г.</t>
  </si>
  <si>
    <t>"Об исполнении бюджета МО - СП "Билютайское" за 2 кв. 2009года"</t>
  </si>
  <si>
    <t>1 17 01050 10 0000 180</t>
  </si>
  <si>
    <t>Невыясненные поступления, зачисляемые в бюджеты поселений</t>
  </si>
  <si>
    <t>2 02 09000 00 0000 151</t>
  </si>
  <si>
    <t>2 02 09054 10 0000 151</t>
  </si>
  <si>
    <t>1 03 0226001 0000 110</t>
  </si>
  <si>
    <t>1 03 0223001 0000 110</t>
  </si>
  <si>
    <t>1 03 0224001 0000 110</t>
  </si>
  <si>
    <t>1 03 0225001 0000 110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</si>
  <si>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</si>
  <si>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</si>
  <si>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</si>
  <si>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</si>
  <si>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</t>
  </si>
  <si>
    <t>1 03 00000 00 0000 000</t>
  </si>
  <si>
    <t>( тыс.рублях.)</t>
  </si>
  <si>
    <t>111 05025 10 0000 120</t>
  </si>
  <si>
    <t>106 06043 10 0000 110</t>
  </si>
  <si>
    <t>к решению Совета депутатов МО-СП "Топкинское"</t>
  </si>
  <si>
    <t>Межбюджетные трансферты,передаваемые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</si>
  <si>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Прчие безвозмездные поступления в бюджеты сельских поселений от бюджетов муниципальных районов</t>
  </si>
  <si>
    <t>111 05035 10 0000 120</t>
  </si>
  <si>
    <t>Доходы от сдачи в аренду имущества,находящегося в оперативном управлении органов госуд.власти,органов местного самоуправления.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</si>
  <si>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</si>
  <si>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</si>
  <si>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 xml:space="preserve">Субвенции бюджетам бюджетной системы Российской Федерации </t>
  </si>
  <si>
    <t xml:space="preserve">Субвенции бюджетам сельских поселений на осуществление первичного воинского учета на териториях, где отсутсвуют военные комиссариаты </t>
  </si>
  <si>
    <t>1 17 05050 10 0000 180</t>
  </si>
  <si>
    <t>Прочие неналоговые доходы бюджетов сельских поселений</t>
  </si>
  <si>
    <t>202 15001 10 0000 150</t>
  </si>
  <si>
    <t>202 10000 00 0000 150</t>
  </si>
  <si>
    <t>202 30000 00 0000 150</t>
  </si>
  <si>
    <t>202 03015 10 0000 150</t>
  </si>
  <si>
    <t>202 40000 00 0000 150</t>
  </si>
  <si>
    <t>202 40014 10 0000 150</t>
  </si>
  <si>
    <t>202 90000 00 0000 150</t>
  </si>
  <si>
    <t>202 90054 10 0000 150</t>
  </si>
  <si>
    <t>1 14 06000 00 0000 430</t>
  </si>
  <si>
    <t>1 14 06025 10 0000 430</t>
  </si>
  <si>
    <t>Доходы от продажи земельных участков,находящихся в собственности сельских поселний</t>
  </si>
  <si>
    <t>106 06033 10 0000 110</t>
  </si>
  <si>
    <t>Земльный налог с организаций,обладающих земельным участком,расположенных в границах сельских поселений</t>
  </si>
  <si>
    <t>"Об исполнении бюджета МО - СП "Топкинское" за 4 квартал 2021 год"</t>
  </si>
  <si>
    <t>Исполнение бюджета МО-СП "Топкинское" по доходам по состоянию на 01.01.2022 года</t>
  </si>
  <si>
    <t>Исполнение      01.01.2022 г.</t>
  </si>
  <si>
    <t>№93   от " 18  " февраля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</si>
</sst>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0.0"/>
    <numFmt numFmtId="166" formatCode="0.000"/>
    <numFmt numFmtId="167" formatCode="0.00000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</font>
    <font>
      <sz val="10"/>
      <name val="Times New Roman"/>
      <family val="1"/>
    </font>
    <font>
      <sz val="10"/>
      <name val="Arial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</cellStyleXfs>
  <cellXfs count="192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5" fontId="8" fillId="0" borderId="1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5" fontId="1" fillId="0" borderId="0" xfId="0" applyNumberFormat="1" applyFont="1" applyFill="1" applyBorder="1" applyAlignment="1" applyProtection="1">
      <alignment vertical="top"/>
    </xf>
    <xf numFmtId="165" fontId="13" fillId="0" borderId="1" xfId="0" applyNumberFormat="1" applyFont="1" applyFill="1" applyBorder="1" applyAlignment="1" applyProtection="1">
      <alignment vertical="top"/>
    </xf>
    <xf numFmtId="165" fontId="10" fillId="0" borderId="1" xfId="0" applyNumberFormat="1" applyFont="1" applyFill="1" applyBorder="1" applyAlignment="1" applyProtection="1">
      <alignment vertical="top"/>
    </xf>
    <xf numFmtId="165" fontId="3" fillId="0" borderId="1" xfId="0" applyNumberFormat="1" applyFont="1" applyFill="1" applyBorder="1" applyAlignment="1" applyProtection="1">
      <alignment vertical="top"/>
    </xf>
    <xf numFmtId="165" fontId="7" fillId="0" borderId="0" xfId="0" applyNumberFormat="1" applyFont="1" applyFill="1" applyBorder="1" applyAlignment="1" applyProtection="1">
      <alignment vertical="top"/>
    </xf>
    <xf numFmtId="165" fontId="11" fillId="0" borderId="0" xfId="0" applyNumberFormat="1" applyFont="1" applyFill="1" applyBorder="1" applyAlignment="1" applyProtection="1">
      <alignment vertical="top"/>
    </xf>
    <xf numFmtId="165" fontId="10" fillId="0" borderId="2" xfId="0" applyNumberFormat="1" applyFont="1" applyFill="1" applyBorder="1" applyAlignment="1" applyProtection="1">
      <alignment vertical="top"/>
    </xf>
    <xf numFmtId="165" fontId="3" fillId="0" borderId="2" xfId="0" applyNumberFormat="1" applyFont="1" applyFill="1" applyBorder="1" applyAlignment="1" applyProtection="1">
      <alignment vertical="top"/>
    </xf>
    <xf numFmtId="165" fontId="1" fillId="0" borderId="1" xfId="0" applyNumberFormat="1" applyFont="1" applyFill="1" applyBorder="1" applyAlignment="1" applyProtection="1">
      <alignment vertical="top"/>
    </xf>
    <xf numFmtId="165" fontId="1" fillId="0" borderId="3" xfId="0" applyNumberFormat="1" applyFont="1" applyFill="1" applyBorder="1" applyAlignment="1" applyProtection="1">
      <alignment vertical="top"/>
    </xf>
    <xf numFmtId="165" fontId="1" fillId="0" borderId="4" xfId="0" applyNumberFormat="1" applyFont="1" applyFill="1" applyBorder="1" applyAlignment="1" applyProtection="1">
      <alignment vertical="top"/>
    </xf>
    <xf numFmtId="165" fontId="5" fillId="0" borderId="2" xfId="0" applyNumberFormat="1" applyFont="1" applyFill="1" applyBorder="1" applyAlignment="1" applyProtection="1">
      <alignment vertical="top"/>
    </xf>
    <xf numFmtId="165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5" fontId="8" fillId="0" borderId="6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16" fontId="21" fillId="0" borderId="2" xfId="0" applyNumberFormat="1" applyFont="1" applyFill="1" applyBorder="1" applyAlignment="1" applyProtection="1">
      <alignment horizontal="center" vertical="top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7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vertical="top"/>
    </xf>
    <xf numFmtId="0" fontId="23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center" wrapText="1" readingOrder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vertical="top"/>
    </xf>
    <xf numFmtId="0" fontId="22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17" fillId="0" borderId="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16" fontId="26" fillId="0" borderId="2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vertical="top"/>
    </xf>
    <xf numFmtId="165" fontId="26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center" wrapText="1" readingOrder="1"/>
    </xf>
    <xf numFmtId="165" fontId="28" fillId="0" borderId="1" xfId="0" applyNumberFormat="1" applyFont="1" applyFill="1" applyBorder="1" applyAlignment="1" applyProtection="1">
      <alignment vertical="top"/>
    </xf>
    <xf numFmtId="165" fontId="17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5" fontId="17" fillId="0" borderId="7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28" fillId="0" borderId="1" xfId="1" applyFont="1" applyFill="1" applyBorder="1" applyAlignment="1" applyProtection="1">
      <alignment vertical="top"/>
    </xf>
    <xf numFmtId="164" fontId="17" fillId="0" borderId="1" xfId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165" fontId="17" fillId="0" borderId="0" xfId="0" applyNumberFormat="1" applyFont="1" applyFill="1" applyBorder="1" applyAlignment="1" applyProtection="1">
      <alignment vertical="top"/>
    </xf>
    <xf numFmtId="0" fontId="30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vertical="top"/>
    </xf>
    <xf numFmtId="165" fontId="25" fillId="0" borderId="1" xfId="0" applyNumberFormat="1" applyFont="1" applyFill="1" applyBorder="1" applyAlignment="1" applyProtection="1">
      <alignment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165" fontId="28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vertical="top"/>
    </xf>
    <xf numFmtId="165" fontId="27" fillId="0" borderId="1" xfId="0" applyNumberFormat="1" applyFont="1" applyFill="1" applyBorder="1" applyAlignment="1" applyProtection="1">
      <alignment vertical="top"/>
    </xf>
    <xf numFmtId="165" fontId="27" fillId="0" borderId="3" xfId="0" applyNumberFormat="1" applyFont="1" applyFill="1" applyBorder="1" applyAlignment="1" applyProtection="1">
      <alignment vertical="top"/>
    </xf>
    <xf numFmtId="165" fontId="27" fillId="0" borderId="0" xfId="0" applyNumberFormat="1" applyFont="1" applyFill="1" applyBorder="1" applyAlignment="1" applyProtection="1">
      <alignment vertical="top"/>
    </xf>
    <xf numFmtId="165" fontId="27" fillId="0" borderId="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5" fontId="11" fillId="0" borderId="1" xfId="0" applyNumberFormat="1" applyFont="1" applyFill="1" applyBorder="1" applyAlignment="1" applyProtection="1">
      <alignment vertical="top"/>
    </xf>
    <xf numFmtId="165" fontId="11" fillId="0" borderId="4" xfId="0" applyNumberFormat="1" applyFont="1" applyFill="1" applyBorder="1" applyAlignment="1" applyProtection="1">
      <alignment vertical="top"/>
    </xf>
    <xf numFmtId="165" fontId="29" fillId="0" borderId="5" xfId="0" applyNumberFormat="1" applyFont="1" applyFill="1" applyBorder="1" applyAlignment="1" applyProtection="1">
      <alignment vertical="top"/>
    </xf>
    <xf numFmtId="165" fontId="29" fillId="0" borderId="0" xfId="0" applyNumberFormat="1" applyFont="1" applyFill="1" applyBorder="1" applyAlignment="1" applyProtection="1">
      <alignment vertical="top"/>
    </xf>
    <xf numFmtId="0" fontId="27" fillId="0" borderId="6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6" xfId="0" applyNumberFormat="1" applyFont="1" applyFill="1" applyBorder="1" applyAlignment="1" applyProtection="1">
      <alignment vertical="top"/>
    </xf>
    <xf numFmtId="165" fontId="26" fillId="0" borderId="6" xfId="0" applyNumberFormat="1" applyFont="1" applyFill="1" applyBorder="1" applyAlignment="1" applyProtection="1">
      <alignment vertical="top"/>
    </xf>
    <xf numFmtId="165" fontId="21" fillId="0" borderId="1" xfId="0" applyNumberFormat="1" applyFont="1" applyFill="1" applyBorder="1" applyAlignment="1" applyProtection="1">
      <alignment horizontal="center" vertical="top"/>
    </xf>
    <xf numFmtId="165" fontId="22" fillId="0" borderId="1" xfId="0" applyNumberFormat="1" applyFont="1" applyFill="1" applyBorder="1" applyAlignment="1" applyProtection="1">
      <alignment horizontal="center" vertical="top"/>
    </xf>
    <xf numFmtId="165" fontId="24" fillId="0" borderId="1" xfId="0" applyNumberFormat="1" applyFont="1" applyFill="1" applyBorder="1" applyAlignment="1" applyProtection="1">
      <alignment horizontal="center" vertical="top"/>
    </xf>
    <xf numFmtId="165" fontId="19" fillId="0" borderId="0" xfId="0" applyNumberFormat="1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horizontal="center" vertical="top"/>
    </xf>
    <xf numFmtId="49" fontId="22" fillId="0" borderId="1" xfId="1" applyNumberFormat="1" applyFont="1" applyFill="1" applyBorder="1" applyAlignment="1" applyProtection="1">
      <alignment horizontal="center" vertical="top"/>
    </xf>
    <xf numFmtId="49" fontId="24" fillId="0" borderId="1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 applyProtection="1">
      <alignment horizontal="center" vertical="top"/>
    </xf>
    <xf numFmtId="165" fontId="20" fillId="0" borderId="0" xfId="0" applyNumberFormat="1" applyFont="1" applyFill="1" applyBorder="1" applyAlignment="1" applyProtection="1">
      <alignment horizontal="center" vertical="top"/>
    </xf>
    <xf numFmtId="165" fontId="18" fillId="0" borderId="1" xfId="0" applyNumberFormat="1" applyFont="1" applyFill="1" applyBorder="1" applyAlignment="1" applyProtection="1">
      <alignment horizontal="center" vertical="top"/>
    </xf>
    <xf numFmtId="165" fontId="22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 readingOrder="1"/>
    </xf>
    <xf numFmtId="167" fontId="20" fillId="0" borderId="1" xfId="0" applyNumberFormat="1" applyFont="1" applyFill="1" applyBorder="1" applyAlignment="1" applyProtection="1">
      <alignment horizontal="center" vertical="top"/>
    </xf>
    <xf numFmtId="167" fontId="21" fillId="0" borderId="1" xfId="0" applyNumberFormat="1" applyFont="1" applyFill="1" applyBorder="1" applyAlignment="1" applyProtection="1">
      <alignment horizontal="center" vertical="top"/>
    </xf>
    <xf numFmtId="167" fontId="18" fillId="0" borderId="1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7" fontId="20" fillId="0" borderId="7" xfId="0" applyNumberFormat="1" applyFont="1" applyFill="1" applyBorder="1" applyAlignment="1" applyProtection="1">
      <alignment horizontal="center" vertical="top"/>
    </xf>
    <xf numFmtId="166" fontId="22" fillId="0" borderId="1" xfId="0" applyNumberFormat="1" applyFont="1" applyFill="1" applyBorder="1" applyAlignment="1" applyProtection="1">
      <alignment horizontal="center" vertical="top"/>
    </xf>
    <xf numFmtId="166" fontId="24" fillId="0" borderId="1" xfId="0" applyNumberFormat="1" applyFont="1" applyFill="1" applyBorder="1" applyAlignment="1" applyProtection="1">
      <alignment horizontal="center" vertical="top"/>
    </xf>
    <xf numFmtId="166" fontId="19" fillId="0" borderId="0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top"/>
    </xf>
    <xf numFmtId="166" fontId="20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top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6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166" fontId="20" fillId="0" borderId="1" xfId="0" applyNumberFormat="1" applyFont="1" applyFill="1" applyBorder="1" applyAlignment="1" applyProtection="1">
      <alignment horizontal="center" vertical="center"/>
    </xf>
    <xf numFmtId="165" fontId="20" fillId="0" borderId="1" xfId="0" applyNumberFormat="1" applyFont="1" applyFill="1" applyBorder="1" applyAlignment="1" applyProtection="1">
      <alignment horizontal="center" vertical="center"/>
    </xf>
    <xf numFmtId="166" fontId="18" fillId="0" borderId="1" xfId="0" applyNumberFormat="1" applyFont="1" applyFill="1" applyBorder="1" applyAlignment="1" applyProtection="1">
      <alignment horizontal="center" vertical="center"/>
    </xf>
    <xf numFmtId="165" fontId="18" fillId="0" borderId="1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66" fontId="21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vertical="center"/>
    </xf>
    <xf numFmtId="2" fontId="22" fillId="0" borderId="1" xfId="1" applyNumberFormat="1" applyFont="1" applyFill="1" applyBorder="1" applyAlignment="1" applyProtection="1">
      <alignment horizontal="center" vertical="top"/>
    </xf>
    <xf numFmtId="166" fontId="22" fillId="0" borderId="1" xfId="1" applyNumberFormat="1" applyFont="1" applyFill="1" applyBorder="1" applyAlignment="1" applyProtection="1">
      <alignment horizontal="center" vertical="top"/>
    </xf>
    <xf numFmtId="167" fontId="20" fillId="0" borderId="1" xfId="1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B6" sqref="B6"/>
    </sheetView>
  </sheetViews>
  <sheetFormatPr defaultRowHeight="13.2" x14ac:dyDescent="0.25"/>
  <cols>
    <col min="1" max="1" width="28" customWidth="1"/>
    <col min="2" max="2" width="29.5546875" customWidth="1"/>
    <col min="3" max="5" width="9.109375" hidden="1" customWidth="1"/>
    <col min="7" max="7" width="9.33203125" customWidth="1"/>
  </cols>
  <sheetData>
    <row r="1" spans="1:10" ht="15.6" x14ac:dyDescent="0.3">
      <c r="A1" s="3"/>
      <c r="B1" s="70"/>
      <c r="C1" s="71"/>
      <c r="D1" s="71"/>
      <c r="E1" s="71"/>
      <c r="F1" s="170" t="s">
        <v>67</v>
      </c>
      <c r="G1" s="170"/>
      <c r="H1" s="170"/>
      <c r="I1" s="170"/>
      <c r="J1" s="170"/>
    </row>
    <row r="2" spans="1:10" ht="17.399999999999999" x14ac:dyDescent="0.25">
      <c r="A2" s="66" t="s">
        <v>3</v>
      </c>
      <c r="B2" s="171" t="s">
        <v>100</v>
      </c>
      <c r="C2" s="171"/>
      <c r="D2" s="171"/>
      <c r="E2" s="171"/>
      <c r="F2" s="171"/>
      <c r="G2" s="171"/>
      <c r="H2" s="171"/>
      <c r="I2" s="171"/>
      <c r="J2" s="171"/>
    </row>
    <row r="3" spans="1:10" ht="15.6" x14ac:dyDescent="0.25">
      <c r="A3" s="67"/>
      <c r="B3" s="171" t="s">
        <v>101</v>
      </c>
      <c r="C3" s="171"/>
      <c r="D3" s="171"/>
      <c r="E3" s="171"/>
      <c r="F3" s="171"/>
      <c r="G3" s="171"/>
      <c r="H3" s="171"/>
      <c r="I3" s="171"/>
      <c r="J3" s="171"/>
    </row>
    <row r="4" spans="1:10" ht="15.6" x14ac:dyDescent="0.25">
      <c r="A4" s="67"/>
      <c r="B4" s="69"/>
      <c r="C4" s="69"/>
      <c r="D4" s="69"/>
      <c r="E4" s="69"/>
      <c r="F4" s="69"/>
      <c r="G4" s="69"/>
      <c r="H4" s="69"/>
      <c r="I4" s="69"/>
      <c r="J4" s="69"/>
    </row>
    <row r="5" spans="1:10" ht="15.6" x14ac:dyDescent="0.25">
      <c r="A5" s="67"/>
      <c r="B5" s="171" t="s">
        <v>102</v>
      </c>
      <c r="C5" s="171"/>
      <c r="D5" s="171"/>
      <c r="E5" s="171"/>
      <c r="F5" s="171"/>
      <c r="G5" s="171"/>
      <c r="H5" s="171"/>
      <c r="I5" s="171"/>
      <c r="J5" s="171"/>
    </row>
    <row r="6" spans="1:10" ht="15.6" x14ac:dyDescent="0.25">
      <c r="A6" s="67"/>
      <c r="B6" s="68"/>
      <c r="C6" s="68"/>
      <c r="D6" s="68"/>
      <c r="E6" s="68"/>
      <c r="F6" s="68"/>
      <c r="G6" s="68"/>
      <c r="H6" s="68"/>
      <c r="I6" s="68"/>
      <c r="J6" s="69" t="s">
        <v>68</v>
      </c>
    </row>
    <row r="7" spans="1:10" x14ac:dyDescent="0.25">
      <c r="A7" s="172" t="s">
        <v>8</v>
      </c>
      <c r="B7" s="172" t="s">
        <v>9</v>
      </c>
      <c r="C7" s="73"/>
      <c r="D7" s="73"/>
      <c r="E7" s="73"/>
      <c r="F7" s="175" t="s">
        <v>69</v>
      </c>
      <c r="G7" s="176"/>
      <c r="H7" s="176"/>
      <c r="I7" s="176"/>
      <c r="J7" s="177"/>
    </row>
    <row r="8" spans="1:10" x14ac:dyDescent="0.25">
      <c r="A8" s="173"/>
      <c r="B8" s="173"/>
      <c r="C8" s="75"/>
      <c r="D8" s="178"/>
      <c r="E8" s="178"/>
      <c r="F8" s="179" t="s">
        <v>70</v>
      </c>
      <c r="G8" s="181"/>
      <c r="H8" s="64"/>
      <c r="I8" s="183" t="s">
        <v>66</v>
      </c>
      <c r="J8" s="65" t="s">
        <v>55</v>
      </c>
    </row>
    <row r="9" spans="1:10" x14ac:dyDescent="0.25">
      <c r="A9" s="74"/>
      <c r="B9" s="173"/>
      <c r="C9" s="77"/>
      <c r="D9" s="178"/>
      <c r="E9" s="178"/>
      <c r="F9" s="180"/>
      <c r="G9" s="181"/>
      <c r="H9" s="64"/>
      <c r="I9" s="184"/>
      <c r="J9" s="63"/>
    </row>
    <row r="10" spans="1:10" x14ac:dyDescent="0.25">
      <c r="A10" s="78"/>
      <c r="B10" s="174"/>
      <c r="C10" s="75"/>
      <c r="D10" s="178"/>
      <c r="E10" s="178"/>
      <c r="F10" s="180"/>
      <c r="G10" s="182"/>
      <c r="H10" s="64"/>
      <c r="I10" s="179"/>
      <c r="J10" s="63"/>
    </row>
    <row r="11" spans="1:10" x14ac:dyDescent="0.25">
      <c r="A11" s="79">
        <v>1</v>
      </c>
      <c r="B11" s="79">
        <v>2</v>
      </c>
      <c r="C11" s="80"/>
      <c r="D11" s="80"/>
      <c r="E11" s="80"/>
      <c r="F11" s="80">
        <v>3</v>
      </c>
      <c r="G11" s="81"/>
      <c r="H11" s="82"/>
      <c r="I11" s="83">
        <v>4</v>
      </c>
      <c r="J11" s="84">
        <v>5</v>
      </c>
    </row>
    <row r="12" spans="1:10" ht="26.4" x14ac:dyDescent="0.25">
      <c r="A12" s="85" t="s">
        <v>15</v>
      </c>
      <c r="B12" s="86" t="s">
        <v>64</v>
      </c>
      <c r="C12" s="87"/>
      <c r="D12" s="87"/>
      <c r="E12" s="87"/>
      <c r="F12" s="88">
        <f>F13+F15+F18+F23+F27+F30+F31+F29</f>
        <v>26.3</v>
      </c>
      <c r="G12" s="88">
        <f>G13+G15+G18+G23+G27+G30+G31+G29</f>
        <v>0</v>
      </c>
      <c r="H12" s="88">
        <f>H13+H15+H18+H23+H27+H30+H31+H29</f>
        <v>0</v>
      </c>
      <c r="I12" s="88">
        <f>I13+I15+I18+I23+I27+I30+I31+I29</f>
        <v>44.7</v>
      </c>
      <c r="J12" s="88">
        <f>I12/F12*100</f>
        <v>169.9619771863118</v>
      </c>
    </row>
    <row r="13" spans="1:10" ht="26.4" x14ac:dyDescent="0.25">
      <c r="A13" s="85" t="s">
        <v>14</v>
      </c>
      <c r="B13" s="86" t="s">
        <v>56</v>
      </c>
      <c r="C13" s="89"/>
      <c r="D13" s="89"/>
      <c r="E13" s="89"/>
      <c r="F13" s="88">
        <f>F14</f>
        <v>10</v>
      </c>
      <c r="G13" s="88">
        <f>G14</f>
        <v>0</v>
      </c>
      <c r="H13" s="88">
        <f>H14</f>
        <v>0</v>
      </c>
      <c r="I13" s="88">
        <f>I14</f>
        <v>11.6</v>
      </c>
      <c r="J13" s="88">
        <f>I13/F13*100</f>
        <v>115.99999999999999</v>
      </c>
    </row>
    <row r="14" spans="1:10" x14ac:dyDescent="0.25">
      <c r="A14" s="80" t="s">
        <v>12</v>
      </c>
      <c r="B14" s="90" t="s">
        <v>18</v>
      </c>
      <c r="C14" s="89"/>
      <c r="D14" s="89"/>
      <c r="E14" s="89"/>
      <c r="F14" s="91">
        <v>10</v>
      </c>
      <c r="G14" s="20"/>
      <c r="H14" s="23"/>
      <c r="I14" s="92">
        <v>11.6</v>
      </c>
      <c r="J14" s="92">
        <f>I14/F14*100</f>
        <v>115.99999999999999</v>
      </c>
    </row>
    <row r="15" spans="1:10" ht="26.4" x14ac:dyDescent="0.25">
      <c r="A15" s="85" t="s">
        <v>17</v>
      </c>
      <c r="B15" s="86" t="s">
        <v>0</v>
      </c>
      <c r="C15" s="89"/>
      <c r="D15" s="89"/>
      <c r="E15" s="89"/>
      <c r="F15" s="88">
        <f>F17</f>
        <v>0</v>
      </c>
      <c r="G15" s="88">
        <f>G17</f>
        <v>0</v>
      </c>
      <c r="H15" s="88">
        <f>H17</f>
        <v>0</v>
      </c>
      <c r="I15" s="88">
        <f>I17</f>
        <v>0</v>
      </c>
      <c r="J15" s="88"/>
    </row>
    <row r="16" spans="1:10" x14ac:dyDescent="0.25">
      <c r="A16" s="80" t="s">
        <v>24</v>
      </c>
      <c r="B16" s="93"/>
      <c r="C16" s="89"/>
      <c r="D16" s="89"/>
      <c r="E16" s="89"/>
      <c r="F16" s="91"/>
      <c r="G16" s="20"/>
      <c r="H16" s="23"/>
      <c r="I16" s="92"/>
      <c r="J16" s="92"/>
    </row>
    <row r="17" spans="1:10" ht="26.4" x14ac:dyDescent="0.25">
      <c r="A17" s="80" t="s">
        <v>13</v>
      </c>
      <c r="B17" s="93" t="s">
        <v>4</v>
      </c>
      <c r="C17" s="89"/>
      <c r="D17" s="89"/>
      <c r="E17" s="89"/>
      <c r="F17" s="91"/>
      <c r="G17" s="20"/>
      <c r="H17" s="23"/>
      <c r="I17" s="94"/>
      <c r="J17" s="92"/>
    </row>
    <row r="18" spans="1:10" x14ac:dyDescent="0.25">
      <c r="A18" s="85" t="s">
        <v>16</v>
      </c>
      <c r="B18" s="86" t="s">
        <v>1</v>
      </c>
      <c r="C18" s="89"/>
      <c r="D18" s="89"/>
      <c r="E18" s="89"/>
      <c r="F18" s="88">
        <f>F19+F20</f>
        <v>12.8</v>
      </c>
      <c r="G18" s="88">
        <f>G19+G20</f>
        <v>0</v>
      </c>
      <c r="H18" s="88">
        <f>H19+H20</f>
        <v>0</v>
      </c>
      <c r="I18" s="88">
        <f>I19+I20</f>
        <v>29.400000000000002</v>
      </c>
      <c r="J18" s="88">
        <f>I18/F18*100</f>
        <v>229.6875</v>
      </c>
    </row>
    <row r="19" spans="1:10" ht="66" x14ac:dyDescent="0.25">
      <c r="A19" s="80" t="s">
        <v>72</v>
      </c>
      <c r="B19" s="95" t="s">
        <v>71</v>
      </c>
      <c r="C19" s="89"/>
      <c r="D19" s="89"/>
      <c r="E19" s="89"/>
      <c r="F19" s="96"/>
      <c r="G19" s="20"/>
      <c r="H19" s="23"/>
      <c r="I19" s="97"/>
      <c r="J19" s="92" t="e">
        <f>I19/F19*100</f>
        <v>#DIV/0!</v>
      </c>
    </row>
    <row r="20" spans="1:10" x14ac:dyDescent="0.25">
      <c r="A20" s="80" t="s">
        <v>73</v>
      </c>
      <c r="B20" s="93" t="s">
        <v>74</v>
      </c>
      <c r="C20" s="89"/>
      <c r="D20" s="89"/>
      <c r="E20" s="89"/>
      <c r="F20" s="96">
        <f>F21+F22</f>
        <v>12.8</v>
      </c>
      <c r="G20" s="96">
        <f>G21+G22</f>
        <v>0</v>
      </c>
      <c r="H20" s="96">
        <f>H21+H22</f>
        <v>0</v>
      </c>
      <c r="I20" s="96">
        <f>I21+I22</f>
        <v>29.400000000000002</v>
      </c>
      <c r="J20" s="92">
        <f>I20/F20*100</f>
        <v>229.6875</v>
      </c>
    </row>
    <row r="21" spans="1:10" ht="105.6" x14ac:dyDescent="0.25">
      <c r="A21" s="80" t="s">
        <v>75</v>
      </c>
      <c r="B21" s="93" t="s">
        <v>77</v>
      </c>
      <c r="C21" s="89"/>
      <c r="D21" s="89"/>
      <c r="E21" s="89"/>
      <c r="F21" s="96">
        <v>12.8</v>
      </c>
      <c r="G21" s="20"/>
      <c r="H21" s="23"/>
      <c r="I21" s="97">
        <v>25.1</v>
      </c>
      <c r="J21" s="92">
        <f>I21/F21*100</f>
        <v>196.09375</v>
      </c>
    </row>
    <row r="22" spans="1:10" ht="105.6" x14ac:dyDescent="0.25">
      <c r="A22" s="80" t="s">
        <v>76</v>
      </c>
      <c r="B22" s="93" t="s">
        <v>78</v>
      </c>
      <c r="C22" s="89"/>
      <c r="D22" s="89"/>
      <c r="E22" s="89"/>
      <c r="F22" s="91"/>
      <c r="G22" s="20"/>
      <c r="H22" s="23"/>
      <c r="I22" s="92">
        <v>4.3</v>
      </c>
      <c r="J22" s="92"/>
    </row>
    <row r="23" spans="1:10" ht="92.4" x14ac:dyDescent="0.25">
      <c r="A23" s="85" t="s">
        <v>19</v>
      </c>
      <c r="B23" s="86" t="s">
        <v>5</v>
      </c>
      <c r="C23" s="89"/>
      <c r="D23" s="89"/>
      <c r="E23" s="89"/>
      <c r="F23" s="88">
        <f>F24+F25+F26</f>
        <v>0</v>
      </c>
      <c r="G23" s="88">
        <f>G24+G25+G26</f>
        <v>0</v>
      </c>
      <c r="H23" s="88">
        <f>H24+H25+H26</f>
        <v>0</v>
      </c>
      <c r="I23" s="88">
        <f>I24+I25+I26</f>
        <v>0</v>
      </c>
      <c r="J23" s="88"/>
    </row>
    <row r="24" spans="1:10" ht="132" x14ac:dyDescent="0.25">
      <c r="A24" s="83" t="s">
        <v>81</v>
      </c>
      <c r="B24" s="95" t="s">
        <v>82</v>
      </c>
      <c r="C24" s="98"/>
      <c r="D24" s="98"/>
      <c r="E24" s="98"/>
      <c r="F24" s="92"/>
      <c r="G24" s="92"/>
      <c r="H24" s="99"/>
      <c r="I24" s="92"/>
      <c r="J24" s="92"/>
    </row>
    <row r="25" spans="1:10" ht="105.6" x14ac:dyDescent="0.25">
      <c r="A25" s="80" t="s">
        <v>79</v>
      </c>
      <c r="B25" s="95" t="s">
        <v>80</v>
      </c>
      <c r="C25" s="87"/>
      <c r="D25" s="100"/>
      <c r="E25" s="100"/>
      <c r="F25" s="92"/>
      <c r="G25" s="20"/>
      <c r="H25" s="23"/>
      <c r="I25" s="92"/>
      <c r="J25" s="92"/>
    </row>
    <row r="26" spans="1:10" ht="118.8" x14ac:dyDescent="0.25">
      <c r="A26" s="80" t="s">
        <v>83</v>
      </c>
      <c r="B26" s="93" t="s">
        <v>84</v>
      </c>
      <c r="C26" s="89"/>
      <c r="D26" s="89"/>
      <c r="E26" s="89"/>
      <c r="F26" s="91"/>
      <c r="G26" s="20"/>
      <c r="H26" s="23"/>
      <c r="I26" s="92"/>
      <c r="J26" s="92"/>
    </row>
    <row r="27" spans="1:10" ht="52.8" x14ac:dyDescent="0.25">
      <c r="A27" s="85" t="s">
        <v>22</v>
      </c>
      <c r="B27" s="86" t="s">
        <v>23</v>
      </c>
      <c r="C27" s="89"/>
      <c r="D27" s="89"/>
      <c r="E27" s="89"/>
      <c r="F27" s="88">
        <f>F28</f>
        <v>3.5</v>
      </c>
      <c r="G27" s="88">
        <f>G28</f>
        <v>0</v>
      </c>
      <c r="H27" s="88">
        <f>H28</f>
        <v>0</v>
      </c>
      <c r="I27" s="88">
        <f>I28</f>
        <v>3.7</v>
      </c>
      <c r="J27" s="88">
        <f>I27/F27*100</f>
        <v>105.71428571428572</v>
      </c>
    </row>
    <row r="28" spans="1:10" ht="66" x14ac:dyDescent="0.25">
      <c r="A28" s="80" t="s">
        <v>85</v>
      </c>
      <c r="B28" s="93" t="s">
        <v>86</v>
      </c>
      <c r="C28" s="89"/>
      <c r="D28" s="89"/>
      <c r="E28" s="89"/>
      <c r="F28" s="91">
        <v>3.5</v>
      </c>
      <c r="G28" s="20"/>
      <c r="H28" s="23"/>
      <c r="I28" s="92">
        <v>3.7</v>
      </c>
      <c r="J28" s="92">
        <f>I28/F28*100</f>
        <v>105.71428571428572</v>
      </c>
    </row>
    <row r="29" spans="1:10" ht="52.8" x14ac:dyDescent="0.25">
      <c r="A29" s="101" t="s">
        <v>59</v>
      </c>
      <c r="B29" s="102" t="s">
        <v>60</v>
      </c>
      <c r="C29" s="103"/>
      <c r="D29" s="103"/>
      <c r="E29" s="103"/>
      <c r="F29" s="104"/>
      <c r="G29" s="20"/>
      <c r="H29" s="23"/>
      <c r="I29" s="92"/>
      <c r="J29" s="92"/>
    </row>
    <row r="30" spans="1:10" ht="26.4" x14ac:dyDescent="0.25">
      <c r="A30" s="85" t="s">
        <v>20</v>
      </c>
      <c r="B30" s="102" t="s">
        <v>6</v>
      </c>
      <c r="C30" s="89"/>
      <c r="D30" s="89"/>
      <c r="E30" s="89"/>
      <c r="F30" s="88"/>
      <c r="G30" s="88"/>
      <c r="H30" s="88"/>
      <c r="I30" s="88"/>
      <c r="J30" s="88"/>
    </row>
    <row r="31" spans="1:10" ht="26.4" x14ac:dyDescent="0.25">
      <c r="A31" s="85" t="s">
        <v>58</v>
      </c>
      <c r="B31" s="102" t="s">
        <v>2</v>
      </c>
      <c r="C31" s="89"/>
      <c r="D31" s="89"/>
      <c r="E31" s="89"/>
      <c r="F31" s="88">
        <f>F32</f>
        <v>0</v>
      </c>
      <c r="G31" s="88">
        <f>G32</f>
        <v>0</v>
      </c>
      <c r="H31" s="88">
        <f>H32</f>
        <v>0</v>
      </c>
      <c r="I31" s="88">
        <f>I32</f>
        <v>0</v>
      </c>
      <c r="J31" s="104"/>
    </row>
    <row r="32" spans="1:10" ht="26.4" x14ac:dyDescent="0.25">
      <c r="A32" s="83" t="s">
        <v>87</v>
      </c>
      <c r="B32" s="95" t="s">
        <v>88</v>
      </c>
      <c r="C32" s="98"/>
      <c r="D32" s="98"/>
      <c r="E32" s="98"/>
      <c r="F32" s="92"/>
      <c r="G32" s="92"/>
      <c r="H32" s="92"/>
      <c r="I32" s="92"/>
      <c r="J32" s="92"/>
    </row>
    <row r="33" spans="1:10" x14ac:dyDescent="0.25">
      <c r="A33" s="85" t="s">
        <v>50</v>
      </c>
      <c r="B33" s="102" t="s">
        <v>57</v>
      </c>
      <c r="C33" s="89"/>
      <c r="D33" s="89"/>
      <c r="E33" s="89"/>
      <c r="F33" s="88">
        <f>F34</f>
        <v>478.8</v>
      </c>
      <c r="G33" s="88">
        <f>G34</f>
        <v>0</v>
      </c>
      <c r="H33" s="88">
        <f>H34</f>
        <v>0</v>
      </c>
      <c r="I33" s="88">
        <f>I34</f>
        <v>469.9</v>
      </c>
      <c r="J33" s="88">
        <f>J34</f>
        <v>98.141186299081028</v>
      </c>
    </row>
    <row r="34" spans="1:10" ht="39.6" x14ac:dyDescent="0.25">
      <c r="A34" s="83" t="s">
        <v>52</v>
      </c>
      <c r="B34" s="95" t="s">
        <v>28</v>
      </c>
      <c r="C34" s="98"/>
      <c r="D34" s="98"/>
      <c r="E34" s="98"/>
      <c r="F34" s="92">
        <v>478.8</v>
      </c>
      <c r="G34" s="92">
        <f>G35+G37+G39+G42</f>
        <v>0</v>
      </c>
      <c r="H34" s="92">
        <f>H35+H37+H39+H42</f>
        <v>0</v>
      </c>
      <c r="I34" s="92">
        <v>469.9</v>
      </c>
      <c r="J34" s="92">
        <f>I34/F34*100</f>
        <v>98.141186299081028</v>
      </c>
    </row>
    <row r="35" spans="1:10" ht="39.6" x14ac:dyDescent="0.25">
      <c r="A35" s="83" t="s">
        <v>51</v>
      </c>
      <c r="B35" s="102" t="s">
        <v>30</v>
      </c>
      <c r="C35" s="89"/>
      <c r="D35" s="89"/>
      <c r="E35" s="89"/>
      <c r="F35" s="104">
        <f>F36</f>
        <v>454.1</v>
      </c>
      <c r="G35" s="104">
        <f>G36</f>
        <v>0</v>
      </c>
      <c r="H35" s="104">
        <f>H36</f>
        <v>0</v>
      </c>
      <c r="I35" s="104">
        <f>I36</f>
        <v>454.1</v>
      </c>
      <c r="J35" s="88">
        <f>I35/F35*100</f>
        <v>100</v>
      </c>
    </row>
    <row r="36" spans="1:10" ht="39.6" x14ac:dyDescent="0.25">
      <c r="A36" s="83" t="s">
        <v>89</v>
      </c>
      <c r="B36" s="95" t="s">
        <v>90</v>
      </c>
      <c r="C36" s="89"/>
      <c r="D36" s="89"/>
      <c r="E36" s="89"/>
      <c r="F36" s="91">
        <v>454.1</v>
      </c>
      <c r="G36" s="20"/>
      <c r="H36" s="23"/>
      <c r="I36" s="92">
        <v>454.1</v>
      </c>
      <c r="J36" s="92">
        <f t="shared" ref="J36:J43" si="0">I36/F36*100</f>
        <v>100</v>
      </c>
    </row>
    <row r="37" spans="1:10" ht="39.6" x14ac:dyDescent="0.25">
      <c r="A37" s="80" t="s">
        <v>61</v>
      </c>
      <c r="B37" s="102" t="s">
        <v>62</v>
      </c>
      <c r="C37" s="89"/>
      <c r="D37" s="89"/>
      <c r="E37" s="89"/>
      <c r="F37" s="104">
        <f>F38</f>
        <v>15.8</v>
      </c>
      <c r="G37" s="104">
        <f>G38</f>
        <v>0</v>
      </c>
      <c r="H37" s="104">
        <f>H38</f>
        <v>0</v>
      </c>
      <c r="I37" s="104">
        <f>I38</f>
        <v>15.8</v>
      </c>
      <c r="J37" s="88">
        <f t="shared" si="0"/>
        <v>100</v>
      </c>
    </row>
    <row r="38" spans="1:10" ht="52.8" x14ac:dyDescent="0.25">
      <c r="A38" s="80" t="s">
        <v>91</v>
      </c>
      <c r="B38" s="95" t="s">
        <v>92</v>
      </c>
      <c r="C38" s="89"/>
      <c r="D38" s="89"/>
      <c r="E38" s="89"/>
      <c r="F38" s="92">
        <v>15.8</v>
      </c>
      <c r="G38" s="92"/>
      <c r="H38" s="99"/>
      <c r="I38" s="92">
        <v>15.8</v>
      </c>
      <c r="J38" s="92">
        <f t="shared" si="0"/>
        <v>100</v>
      </c>
    </row>
    <row r="39" spans="1:10" ht="26.4" x14ac:dyDescent="0.25">
      <c r="A39" s="105" t="s">
        <v>53</v>
      </c>
      <c r="B39" s="106" t="s">
        <v>63</v>
      </c>
      <c r="C39" s="89"/>
      <c r="D39" s="89"/>
      <c r="E39" s="89"/>
      <c r="F39" s="104">
        <f>F40+F41</f>
        <v>0</v>
      </c>
      <c r="G39" s="104">
        <f>G40+G41</f>
        <v>0</v>
      </c>
      <c r="H39" s="104">
        <f>H40+H41</f>
        <v>0</v>
      </c>
      <c r="I39" s="104">
        <f>I40+I41</f>
        <v>0</v>
      </c>
      <c r="J39" s="104"/>
    </row>
    <row r="40" spans="1:10" ht="92.4" x14ac:dyDescent="0.25">
      <c r="A40" s="105" t="s">
        <v>65</v>
      </c>
      <c r="B40" s="107" t="s">
        <v>93</v>
      </c>
      <c r="C40" s="89"/>
      <c r="D40" s="89"/>
      <c r="E40" s="89"/>
      <c r="F40" s="104"/>
      <c r="G40" s="91"/>
      <c r="H40" s="108"/>
      <c r="I40" s="104"/>
      <c r="J40" s="104"/>
    </row>
    <row r="41" spans="1:10" ht="105.6" x14ac:dyDescent="0.25">
      <c r="A41" s="105" t="s">
        <v>94</v>
      </c>
      <c r="B41" s="107" t="s">
        <v>95</v>
      </c>
      <c r="C41" s="89"/>
      <c r="D41" s="89"/>
      <c r="E41" s="89"/>
      <c r="F41" s="91"/>
      <c r="G41" s="20"/>
      <c r="H41" s="23"/>
      <c r="I41" s="91"/>
      <c r="J41" s="92"/>
    </row>
    <row r="42" spans="1:10" ht="39.6" x14ac:dyDescent="0.25">
      <c r="A42" s="109" t="s">
        <v>96</v>
      </c>
      <c r="B42" s="106" t="s">
        <v>97</v>
      </c>
      <c r="C42" s="87"/>
      <c r="D42" s="87"/>
      <c r="E42" s="87"/>
      <c r="F42" s="88">
        <f>F43</f>
        <v>8.9</v>
      </c>
      <c r="G42" s="88">
        <f>G43</f>
        <v>0</v>
      </c>
      <c r="H42" s="88">
        <f>H43</f>
        <v>0</v>
      </c>
      <c r="I42" s="88">
        <f>I43</f>
        <v>0</v>
      </c>
      <c r="J42" s="104">
        <f t="shared" si="0"/>
        <v>0</v>
      </c>
    </row>
    <row r="43" spans="1:10" ht="52.8" x14ac:dyDescent="0.25">
      <c r="A43" s="105" t="s">
        <v>98</v>
      </c>
      <c r="B43" s="107" t="s">
        <v>99</v>
      </c>
      <c r="C43" s="89"/>
      <c r="D43" s="89"/>
      <c r="E43" s="89"/>
      <c r="F43" s="91">
        <v>8.9</v>
      </c>
      <c r="G43" s="20"/>
      <c r="H43" s="23"/>
      <c r="I43" s="91"/>
      <c r="J43" s="92">
        <f t="shared" si="0"/>
        <v>0</v>
      </c>
    </row>
    <row r="44" spans="1:10" x14ac:dyDescent="0.25">
      <c r="A44" s="83"/>
      <c r="B44" s="76" t="s">
        <v>54</v>
      </c>
      <c r="C44" s="89"/>
      <c r="D44" s="89"/>
      <c r="E44" s="89"/>
      <c r="F44" s="104">
        <f>F33+F12</f>
        <v>505.1</v>
      </c>
      <c r="G44" s="104">
        <f>G33+G12</f>
        <v>0</v>
      </c>
      <c r="H44" s="104">
        <f>H33+H12</f>
        <v>0</v>
      </c>
      <c r="I44" s="104">
        <f>I33+I12</f>
        <v>514.6</v>
      </c>
      <c r="J44" s="104">
        <v>2</v>
      </c>
    </row>
    <row r="45" spans="1:10" ht="26.4" x14ac:dyDescent="0.25">
      <c r="A45" s="85" t="s">
        <v>25</v>
      </c>
      <c r="B45" s="102" t="s">
        <v>26</v>
      </c>
      <c r="C45" s="89"/>
      <c r="D45" s="89"/>
      <c r="E45" s="89"/>
      <c r="F45" s="88">
        <v>140688.20000000001</v>
      </c>
      <c r="G45" s="20"/>
      <c r="H45" s="23"/>
      <c r="I45" s="23"/>
      <c r="J45" s="88">
        <f t="shared" ref="J45:J64" si="1">I45/F45*100</f>
        <v>0</v>
      </c>
    </row>
    <row r="46" spans="1:10" ht="39.6" x14ac:dyDescent="0.25">
      <c r="A46" s="83" t="s">
        <v>27</v>
      </c>
      <c r="B46" s="95" t="s">
        <v>28</v>
      </c>
      <c r="C46" s="89"/>
      <c r="D46" s="89"/>
      <c r="E46" s="89"/>
      <c r="F46" s="91">
        <v>140688.20000000001</v>
      </c>
      <c r="G46" s="20"/>
      <c r="H46" s="23"/>
      <c r="I46" s="23"/>
      <c r="J46" s="88">
        <f t="shared" si="1"/>
        <v>0</v>
      </c>
    </row>
    <row r="47" spans="1:10" ht="39.6" x14ac:dyDescent="0.25">
      <c r="A47" s="83" t="s">
        <v>29</v>
      </c>
      <c r="B47" s="95" t="s">
        <v>30</v>
      </c>
      <c r="C47" s="110"/>
      <c r="D47" s="110"/>
      <c r="E47" s="110"/>
      <c r="F47" s="91">
        <v>54745</v>
      </c>
      <c r="G47" s="20"/>
      <c r="H47" s="23"/>
      <c r="I47" s="23"/>
      <c r="J47" s="88">
        <f t="shared" si="1"/>
        <v>0</v>
      </c>
    </row>
    <row r="48" spans="1:10" ht="26.4" x14ac:dyDescent="0.25">
      <c r="A48" s="83" t="s">
        <v>31</v>
      </c>
      <c r="B48" s="95" t="s">
        <v>32</v>
      </c>
      <c r="C48" s="110"/>
      <c r="D48" s="110"/>
      <c r="E48" s="110"/>
      <c r="F48" s="91">
        <v>54745</v>
      </c>
      <c r="G48" s="20"/>
      <c r="H48" s="23"/>
      <c r="I48" s="23"/>
      <c r="J48" s="88">
        <f t="shared" si="1"/>
        <v>0</v>
      </c>
    </row>
    <row r="49" spans="1:10" ht="39.6" x14ac:dyDescent="0.25">
      <c r="A49" s="83" t="s">
        <v>33</v>
      </c>
      <c r="B49" s="95" t="s">
        <v>34</v>
      </c>
      <c r="C49" s="110"/>
      <c r="D49" s="110"/>
      <c r="E49" s="110"/>
      <c r="F49" s="91">
        <v>54745</v>
      </c>
      <c r="G49" s="20"/>
      <c r="H49" s="23"/>
      <c r="I49" s="23"/>
      <c r="J49" s="88">
        <f t="shared" si="1"/>
        <v>0</v>
      </c>
    </row>
    <row r="50" spans="1:10" ht="39.6" x14ac:dyDescent="0.25">
      <c r="A50" s="83" t="s">
        <v>35</v>
      </c>
      <c r="B50" s="95" t="s">
        <v>36</v>
      </c>
      <c r="C50" s="110"/>
      <c r="D50" s="110"/>
      <c r="E50" s="110"/>
      <c r="F50" s="91">
        <v>85943.2</v>
      </c>
      <c r="G50" s="24"/>
      <c r="H50" s="23"/>
      <c r="I50" s="23"/>
      <c r="J50" s="88">
        <f t="shared" si="1"/>
        <v>0</v>
      </c>
    </row>
    <row r="51" spans="1:10" ht="145.19999999999999" x14ac:dyDescent="0.25">
      <c r="A51" s="83" t="s">
        <v>37</v>
      </c>
      <c r="B51" s="95" t="s">
        <v>38</v>
      </c>
      <c r="C51" s="110"/>
      <c r="D51" s="110"/>
      <c r="E51" s="110"/>
      <c r="F51" s="91">
        <v>5900</v>
      </c>
      <c r="G51" s="24"/>
      <c r="H51" s="23"/>
      <c r="I51" s="23"/>
      <c r="J51" s="88">
        <f t="shared" si="1"/>
        <v>0</v>
      </c>
    </row>
    <row r="52" spans="1:10" ht="158.4" x14ac:dyDescent="0.25">
      <c r="A52" s="83" t="s">
        <v>39</v>
      </c>
      <c r="B52" s="95" t="s">
        <v>40</v>
      </c>
      <c r="C52" s="110"/>
      <c r="D52" s="110"/>
      <c r="E52" s="110"/>
      <c r="F52" s="91">
        <v>5900</v>
      </c>
      <c r="G52" s="24"/>
      <c r="H52" s="23"/>
      <c r="I52" s="23"/>
      <c r="J52" s="88">
        <f t="shared" si="1"/>
        <v>0</v>
      </c>
    </row>
    <row r="53" spans="1:10" x14ac:dyDescent="0.25">
      <c r="A53" s="83" t="s">
        <v>41</v>
      </c>
      <c r="B53" s="95" t="s">
        <v>42</v>
      </c>
      <c r="C53" s="110"/>
      <c r="D53" s="110"/>
      <c r="E53" s="110"/>
      <c r="F53" s="91">
        <v>85937.3</v>
      </c>
      <c r="G53" s="25"/>
      <c r="H53" s="22"/>
      <c r="I53" s="22"/>
      <c r="J53" s="88">
        <f t="shared" si="1"/>
        <v>0</v>
      </c>
    </row>
    <row r="54" spans="1:10" x14ac:dyDescent="0.25">
      <c r="A54" s="110"/>
      <c r="B54" s="2"/>
      <c r="C54" s="2"/>
      <c r="D54" s="2"/>
      <c r="E54" s="2"/>
      <c r="F54" s="21"/>
      <c r="G54" s="25"/>
      <c r="H54" s="23"/>
      <c r="I54" s="23"/>
      <c r="J54" s="88" t="e">
        <f t="shared" si="1"/>
        <v>#DIV/0!</v>
      </c>
    </row>
    <row r="55" spans="1:10" x14ac:dyDescent="0.25">
      <c r="A55" s="110"/>
      <c r="B55" s="110"/>
      <c r="C55" s="110"/>
      <c r="D55" s="110"/>
      <c r="E55" s="110"/>
      <c r="F55" s="111"/>
      <c r="G55" s="112"/>
      <c r="H55" s="113"/>
      <c r="I55" s="113"/>
      <c r="J55" s="88" t="e">
        <f t="shared" si="1"/>
        <v>#DIV/0!</v>
      </c>
    </row>
    <row r="56" spans="1:10" x14ac:dyDescent="0.25">
      <c r="A56" s="110"/>
      <c r="B56" s="110"/>
      <c r="C56" s="110"/>
      <c r="D56" s="110"/>
      <c r="E56" s="110"/>
      <c r="F56" s="111"/>
      <c r="G56" s="114"/>
      <c r="H56" s="113"/>
      <c r="I56" s="113"/>
      <c r="J56" s="88" t="e">
        <f t="shared" si="1"/>
        <v>#DIV/0!</v>
      </c>
    </row>
    <row r="57" spans="1:10" x14ac:dyDescent="0.25">
      <c r="A57" s="2"/>
      <c r="B57" s="115"/>
      <c r="C57" s="115" t="s">
        <v>3</v>
      </c>
      <c r="D57" s="115"/>
      <c r="E57" s="115"/>
      <c r="F57" s="116"/>
      <c r="G57" s="117"/>
      <c r="H57" s="23"/>
      <c r="I57" s="23"/>
      <c r="J57" s="88" t="e">
        <f t="shared" si="1"/>
        <v>#DIV/0!</v>
      </c>
    </row>
    <row r="58" spans="1:10" x14ac:dyDescent="0.25">
      <c r="A58" s="110"/>
      <c r="B58" s="110"/>
      <c r="C58" s="110"/>
      <c r="D58" s="110"/>
      <c r="E58" s="110"/>
      <c r="F58" s="111"/>
      <c r="G58" s="29"/>
      <c r="H58" s="23"/>
      <c r="I58" s="23"/>
      <c r="J58" s="88" t="e">
        <f t="shared" si="1"/>
        <v>#DIV/0!</v>
      </c>
    </row>
    <row r="59" spans="1:10" ht="26.4" x14ac:dyDescent="0.25">
      <c r="A59" s="83" t="s">
        <v>43</v>
      </c>
      <c r="B59" s="95" t="s">
        <v>44</v>
      </c>
      <c r="C59" s="110"/>
      <c r="D59" s="110"/>
      <c r="E59" s="110"/>
      <c r="F59" s="91">
        <v>85937.3</v>
      </c>
      <c r="G59" s="118"/>
      <c r="H59" s="119"/>
      <c r="I59" s="119"/>
      <c r="J59" s="88">
        <f t="shared" si="1"/>
        <v>0</v>
      </c>
    </row>
    <row r="60" spans="1:10" ht="52.8" x14ac:dyDescent="0.25">
      <c r="A60" s="85" t="s">
        <v>45</v>
      </c>
      <c r="B60" s="102" t="s">
        <v>21</v>
      </c>
      <c r="C60" s="89"/>
      <c r="D60" s="89"/>
      <c r="E60" s="89"/>
      <c r="F60" s="88">
        <v>5082.8999999999996</v>
      </c>
      <c r="G60" s="113"/>
      <c r="H60" s="113"/>
      <c r="I60" s="113"/>
      <c r="J60" s="88">
        <f t="shared" si="1"/>
        <v>0</v>
      </c>
    </row>
    <row r="61" spans="1:10" ht="26.4" x14ac:dyDescent="0.25">
      <c r="A61" s="83" t="s">
        <v>46</v>
      </c>
      <c r="B61" s="95" t="s">
        <v>10</v>
      </c>
      <c r="C61" s="89"/>
      <c r="D61" s="89"/>
      <c r="E61" s="89"/>
      <c r="F61" s="91">
        <v>5082.8999999999996</v>
      </c>
      <c r="G61" s="119"/>
      <c r="H61" s="119"/>
      <c r="I61" s="119"/>
      <c r="J61" s="88">
        <f t="shared" si="1"/>
        <v>0</v>
      </c>
    </row>
    <row r="62" spans="1:10" x14ac:dyDescent="0.25">
      <c r="A62" s="83" t="s">
        <v>47</v>
      </c>
      <c r="B62" s="95" t="s">
        <v>11</v>
      </c>
      <c r="C62" s="89"/>
      <c r="D62" s="89"/>
      <c r="E62" s="89"/>
      <c r="F62" s="91">
        <v>5082.8999999999996</v>
      </c>
      <c r="G62" s="119"/>
      <c r="H62" s="119"/>
      <c r="I62" s="119"/>
      <c r="J62" s="88">
        <f t="shared" si="1"/>
        <v>0</v>
      </c>
    </row>
    <row r="63" spans="1:10" ht="66" x14ac:dyDescent="0.25">
      <c r="A63" s="83" t="s">
        <v>48</v>
      </c>
      <c r="B63" s="95" t="s">
        <v>49</v>
      </c>
      <c r="C63" s="89"/>
      <c r="D63" s="89"/>
      <c r="E63" s="89"/>
      <c r="F63" s="91">
        <v>5082.8999999999996</v>
      </c>
      <c r="G63" s="119"/>
      <c r="H63" s="119"/>
      <c r="I63" s="119"/>
      <c r="J63" s="88">
        <f t="shared" si="1"/>
        <v>0</v>
      </c>
    </row>
    <row r="64" spans="1:10" x14ac:dyDescent="0.25">
      <c r="A64" s="120"/>
      <c r="B64" s="121" t="s">
        <v>7</v>
      </c>
      <c r="C64" s="122"/>
      <c r="D64" s="122"/>
      <c r="E64" s="122"/>
      <c r="F64" s="123">
        <v>165712.6</v>
      </c>
      <c r="G64" s="113"/>
      <c r="H64" s="113"/>
      <c r="I64" s="113"/>
      <c r="J64" s="123">
        <f t="shared" si="1"/>
        <v>0</v>
      </c>
    </row>
    <row r="65" spans="1:10" ht="15.6" x14ac:dyDescent="0.25">
      <c r="A65" s="36"/>
      <c r="B65" s="31"/>
      <c r="C65" s="31"/>
      <c r="D65" s="31"/>
      <c r="E65" s="31"/>
      <c r="F65" s="31"/>
      <c r="G65" s="31"/>
      <c r="H65" s="31"/>
      <c r="I65" s="31"/>
      <c r="J65" s="31"/>
    </row>
  </sheetData>
  <mergeCells count="12">
    <mergeCell ref="F1:J1"/>
    <mergeCell ref="B2:J2"/>
    <mergeCell ref="B3:J3"/>
    <mergeCell ref="B5:J5"/>
    <mergeCell ref="A7:A8"/>
    <mergeCell ref="B7:B10"/>
    <mergeCell ref="F7:J7"/>
    <mergeCell ref="D8:D10"/>
    <mergeCell ref="E8:E10"/>
    <mergeCell ref="F8:F10"/>
    <mergeCell ref="G8:G10"/>
    <mergeCell ref="I8:I10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view="pageBreakPreview" zoomScale="90" zoomScaleNormal="75" zoomScaleSheetLayoutView="90" workbookViewId="0">
      <selection activeCell="A8" sqref="A8:A9"/>
    </sheetView>
  </sheetViews>
  <sheetFormatPr defaultColWidth="9.109375" defaultRowHeight="13.2" x14ac:dyDescent="0.25"/>
  <cols>
    <col min="1" max="1" width="32.88671875" style="3" customWidth="1"/>
    <col min="2" max="2" width="106.44140625" style="3" customWidth="1"/>
    <col min="3" max="3" width="6.109375" style="3" hidden="1" customWidth="1"/>
    <col min="4" max="4" width="6.33203125" style="3" hidden="1" customWidth="1"/>
    <col min="5" max="5" width="3.5546875" style="3" hidden="1" customWidth="1"/>
    <col min="6" max="6" width="19.33203125" style="3" customWidth="1"/>
    <col min="7" max="7" width="0.6640625" style="3" hidden="1" customWidth="1"/>
    <col min="8" max="8" width="9.109375" style="3" hidden="1" customWidth="1"/>
    <col min="9" max="9" width="20" style="3" customWidth="1"/>
    <col min="10" max="10" width="17.33203125" style="3" customWidth="1"/>
    <col min="11" max="16384" width="9.109375" style="3"/>
  </cols>
  <sheetData>
    <row r="1" spans="1:10" ht="38.25" customHeight="1" x14ac:dyDescent="0.25"/>
    <row r="2" spans="1:10" ht="21.75" customHeight="1" x14ac:dyDescent="0.3">
      <c r="B2" s="70"/>
      <c r="C2" s="71"/>
      <c r="D2" s="71"/>
      <c r="E2" s="71"/>
      <c r="F2" s="170" t="s">
        <v>67</v>
      </c>
      <c r="G2" s="170"/>
      <c r="H2" s="170"/>
      <c r="I2" s="170"/>
      <c r="J2" s="170"/>
    </row>
    <row r="3" spans="1:10" ht="17.25" customHeight="1" x14ac:dyDescent="0.25">
      <c r="A3" s="66" t="s">
        <v>3</v>
      </c>
      <c r="B3" s="171" t="s">
        <v>120</v>
      </c>
      <c r="C3" s="171"/>
      <c r="D3" s="171"/>
      <c r="E3" s="171"/>
      <c r="F3" s="171"/>
      <c r="G3" s="171"/>
      <c r="H3" s="171"/>
      <c r="I3" s="171"/>
      <c r="J3" s="171"/>
    </row>
    <row r="4" spans="1:10" ht="18" customHeight="1" x14ac:dyDescent="0.25">
      <c r="A4" s="67"/>
      <c r="B4" s="171" t="s">
        <v>147</v>
      </c>
      <c r="C4" s="171"/>
      <c r="D4" s="171"/>
      <c r="E4" s="171"/>
      <c r="F4" s="171"/>
      <c r="G4" s="171"/>
      <c r="H4" s="171"/>
      <c r="I4" s="171"/>
      <c r="J4" s="171"/>
    </row>
    <row r="5" spans="1:10" ht="2.25" hidden="1" customHeight="1" x14ac:dyDescent="0.25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5">
      <c r="A6" s="67"/>
      <c r="B6" s="171" t="s">
        <v>144</v>
      </c>
      <c r="C6" s="171"/>
      <c r="D6" s="171"/>
      <c r="E6" s="171"/>
      <c r="F6" s="171"/>
      <c r="G6" s="171"/>
      <c r="H6" s="171"/>
      <c r="I6" s="171"/>
      <c r="J6" s="171"/>
    </row>
    <row r="7" spans="1:10" ht="66" customHeight="1" x14ac:dyDescent="0.25">
      <c r="A7" s="148"/>
      <c r="B7" s="149" t="s">
        <v>145</v>
      </c>
      <c r="C7" s="68"/>
      <c r="D7" s="68"/>
      <c r="E7" s="68"/>
      <c r="F7" s="68"/>
      <c r="G7" s="68"/>
      <c r="H7" s="68"/>
      <c r="I7" s="68"/>
      <c r="J7" s="69" t="s">
        <v>117</v>
      </c>
    </row>
    <row r="8" spans="1:10" ht="15.75" customHeight="1" x14ac:dyDescent="0.25">
      <c r="A8" s="185" t="s">
        <v>8</v>
      </c>
      <c r="B8" s="185" t="s">
        <v>9</v>
      </c>
      <c r="C8" s="37"/>
      <c r="D8" s="37"/>
      <c r="E8" s="37"/>
      <c r="F8" s="188" t="s">
        <v>69</v>
      </c>
      <c r="G8" s="189"/>
      <c r="H8" s="189"/>
      <c r="I8" s="189"/>
      <c r="J8" s="190"/>
    </row>
    <row r="9" spans="1:10" ht="67.5" customHeight="1" x14ac:dyDescent="0.25">
      <c r="A9" s="186"/>
      <c r="B9" s="186"/>
      <c r="C9" s="39"/>
      <c r="D9" s="191"/>
      <c r="E9" s="191"/>
      <c r="F9" s="179" t="s">
        <v>70</v>
      </c>
      <c r="G9" s="181"/>
      <c r="H9" s="64"/>
      <c r="I9" s="183" t="s">
        <v>146</v>
      </c>
      <c r="J9" s="65" t="s">
        <v>55</v>
      </c>
    </row>
    <row r="10" spans="1:10" ht="24" hidden="1" customHeight="1" x14ac:dyDescent="0.25">
      <c r="A10" s="38"/>
      <c r="B10" s="186"/>
      <c r="C10" s="41"/>
      <c r="D10" s="191"/>
      <c r="E10" s="191"/>
      <c r="F10" s="180"/>
      <c r="G10" s="181"/>
      <c r="H10" s="64"/>
      <c r="I10" s="184"/>
      <c r="J10" s="63"/>
    </row>
    <row r="11" spans="1:10" ht="26.25" hidden="1" customHeight="1" x14ac:dyDescent="0.25">
      <c r="A11" s="42"/>
      <c r="B11" s="187"/>
      <c r="C11" s="39"/>
      <c r="D11" s="191"/>
      <c r="E11" s="191"/>
      <c r="F11" s="180"/>
      <c r="G11" s="182"/>
      <c r="H11" s="64"/>
      <c r="I11" s="179"/>
      <c r="J11" s="63"/>
    </row>
    <row r="12" spans="1:10" ht="15.75" customHeight="1" x14ac:dyDescent="0.35">
      <c r="A12" s="43">
        <v>1</v>
      </c>
      <c r="B12" s="43">
        <v>2</v>
      </c>
      <c r="C12" s="44"/>
      <c r="D12" s="44"/>
      <c r="E12" s="44"/>
      <c r="F12" s="44">
        <v>3</v>
      </c>
      <c r="G12" s="45"/>
      <c r="H12" s="37"/>
      <c r="I12" s="46">
        <v>4</v>
      </c>
      <c r="J12" s="47">
        <v>5</v>
      </c>
    </row>
    <row r="13" spans="1:10" ht="16.5" customHeight="1" x14ac:dyDescent="0.25">
      <c r="A13" s="48" t="s">
        <v>15</v>
      </c>
      <c r="B13" s="49" t="s">
        <v>64</v>
      </c>
      <c r="C13" s="50"/>
      <c r="D13" s="50"/>
      <c r="E13" s="50"/>
      <c r="F13" s="138">
        <f>F15+F24+F30+F43+F45</f>
        <v>2263.53179</v>
      </c>
      <c r="G13" s="124" t="e">
        <f>G14+G16+G21+G24+G30+G34+G37+G38+G36</f>
        <v>#REF!</v>
      </c>
      <c r="H13" s="124" t="e">
        <f>H14+H16+H21+H24+H30+H34+H37+H38+H36</f>
        <v>#REF!</v>
      </c>
      <c r="I13" s="138">
        <f>I15+I24+I30+I43+I45</f>
        <v>2387.8269</v>
      </c>
      <c r="J13" s="124">
        <f>I13/F13*100</f>
        <v>105.49120231264789</v>
      </c>
    </row>
    <row r="14" spans="1:10" ht="16.5" customHeight="1" x14ac:dyDescent="0.25">
      <c r="A14" s="48" t="s">
        <v>14</v>
      </c>
      <c r="B14" s="49" t="s">
        <v>56</v>
      </c>
      <c r="C14" s="52"/>
      <c r="D14" s="52"/>
      <c r="E14" s="52"/>
      <c r="F14" s="141">
        <f>F15</f>
        <v>12.875999999999999</v>
      </c>
      <c r="G14" s="124">
        <f>G15</f>
        <v>0</v>
      </c>
      <c r="H14" s="124">
        <f>H15</f>
        <v>0</v>
      </c>
      <c r="I14" s="138">
        <f>I15</f>
        <v>14.563129999999999</v>
      </c>
      <c r="J14" s="124">
        <f t="shared" ref="J14:J21" si="0">I14/F14*100</f>
        <v>113.10290462876668</v>
      </c>
    </row>
    <row r="15" spans="1:10" ht="15.75" customHeight="1" x14ac:dyDescent="0.25">
      <c r="A15" s="44" t="s">
        <v>12</v>
      </c>
      <c r="B15" s="54" t="s">
        <v>18</v>
      </c>
      <c r="C15" s="52"/>
      <c r="D15" s="52"/>
      <c r="E15" s="52"/>
      <c r="F15" s="143">
        <v>12.875999999999999</v>
      </c>
      <c r="G15" s="126"/>
      <c r="H15" s="127"/>
      <c r="I15" s="137">
        <v>14.563129999999999</v>
      </c>
      <c r="J15" s="128">
        <f t="shared" si="0"/>
        <v>113.10290462876668</v>
      </c>
    </row>
    <row r="16" spans="1:10" ht="21.75" hidden="1" customHeight="1" x14ac:dyDescent="0.25">
      <c r="A16" s="56" t="s">
        <v>116</v>
      </c>
      <c r="B16" s="136" t="s">
        <v>115</v>
      </c>
      <c r="C16" s="52"/>
      <c r="D16" s="52"/>
      <c r="E16" s="52"/>
      <c r="F16" s="133">
        <f>F17+F18+F19+F20</f>
        <v>0</v>
      </c>
      <c r="G16" s="133">
        <f>G17+G18+G19+G20</f>
        <v>0</v>
      </c>
      <c r="H16" s="133">
        <f>H17+H18+H19+H20</f>
        <v>0</v>
      </c>
      <c r="I16" s="133">
        <f>I17+I18+I19+I20</f>
        <v>0</v>
      </c>
      <c r="J16" s="124" t="e">
        <f t="shared" si="0"/>
        <v>#DIV/0!</v>
      </c>
    </row>
    <row r="17" spans="1:10" ht="50.25" hidden="1" customHeight="1" x14ac:dyDescent="0.25">
      <c r="A17" s="44" t="s">
        <v>108</v>
      </c>
      <c r="B17" s="135" t="s">
        <v>111</v>
      </c>
      <c r="C17" s="52"/>
      <c r="D17" s="52"/>
      <c r="E17" s="52"/>
      <c r="F17" s="125"/>
      <c r="G17" s="126"/>
      <c r="H17" s="127"/>
      <c r="I17" s="128"/>
      <c r="J17" s="124" t="e">
        <f t="shared" si="0"/>
        <v>#DIV/0!</v>
      </c>
    </row>
    <row r="18" spans="1:10" ht="53.25" hidden="1" customHeight="1" x14ac:dyDescent="0.25">
      <c r="A18" s="44" t="s">
        <v>109</v>
      </c>
      <c r="B18" s="135" t="s">
        <v>112</v>
      </c>
      <c r="C18" s="52"/>
      <c r="D18" s="52"/>
      <c r="E18" s="52"/>
      <c r="F18" s="125"/>
      <c r="G18" s="126"/>
      <c r="H18" s="127"/>
      <c r="I18" s="128"/>
      <c r="J18" s="124" t="e">
        <f t="shared" si="0"/>
        <v>#DIV/0!</v>
      </c>
    </row>
    <row r="19" spans="1:10" ht="21" hidden="1" customHeight="1" x14ac:dyDescent="0.25">
      <c r="A19" s="44" t="s">
        <v>110</v>
      </c>
      <c r="B19" s="135" t="s">
        <v>113</v>
      </c>
      <c r="C19" s="52"/>
      <c r="D19" s="52"/>
      <c r="E19" s="52"/>
      <c r="F19" s="125"/>
      <c r="G19" s="126"/>
      <c r="H19" s="127"/>
      <c r="I19" s="128"/>
      <c r="J19" s="124" t="e">
        <f t="shared" si="0"/>
        <v>#DIV/0!</v>
      </c>
    </row>
    <row r="20" spans="1:10" ht="26.25" hidden="1" customHeight="1" x14ac:dyDescent="0.25">
      <c r="A20" s="44" t="s">
        <v>107</v>
      </c>
      <c r="B20" s="135" t="s">
        <v>114</v>
      </c>
      <c r="C20" s="52"/>
      <c r="D20" s="52"/>
      <c r="E20" s="52"/>
      <c r="F20" s="125"/>
      <c r="G20" s="126"/>
      <c r="H20" s="127"/>
      <c r="I20" s="128"/>
      <c r="J20" s="124" t="e">
        <f t="shared" si="0"/>
        <v>#DIV/0!</v>
      </c>
    </row>
    <row r="21" spans="1:10" ht="18" hidden="1" customHeight="1" x14ac:dyDescent="0.25">
      <c r="A21" s="48" t="s">
        <v>17</v>
      </c>
      <c r="B21" s="49" t="s">
        <v>0</v>
      </c>
      <c r="C21" s="52"/>
      <c r="D21" s="52"/>
      <c r="E21" s="52"/>
      <c r="F21" s="142"/>
      <c r="G21" s="124">
        <f>G23</f>
        <v>0</v>
      </c>
      <c r="H21" s="124">
        <f>H23</f>
        <v>0</v>
      </c>
      <c r="I21" s="138">
        <f>I23</f>
        <v>0</v>
      </c>
      <c r="J21" s="128" t="e">
        <f t="shared" si="0"/>
        <v>#DIV/0!</v>
      </c>
    </row>
    <row r="22" spans="1:10" ht="15.75" hidden="1" customHeight="1" x14ac:dyDescent="0.25">
      <c r="A22" s="44" t="s">
        <v>24</v>
      </c>
      <c r="B22" s="53"/>
      <c r="C22" s="52"/>
      <c r="D22" s="52"/>
      <c r="E22" s="52"/>
      <c r="F22" s="125"/>
      <c r="G22" s="126"/>
      <c r="H22" s="127"/>
      <c r="I22" s="128"/>
      <c r="J22" s="128"/>
    </row>
    <row r="23" spans="1:10" ht="24" hidden="1" customHeight="1" x14ac:dyDescent="0.25">
      <c r="A23" s="44" t="s">
        <v>13</v>
      </c>
      <c r="B23" s="53" t="s">
        <v>4</v>
      </c>
      <c r="C23" s="52"/>
      <c r="D23" s="52"/>
      <c r="E23" s="52"/>
      <c r="F23" s="142"/>
      <c r="G23" s="126"/>
      <c r="H23" s="127"/>
      <c r="I23" s="142"/>
      <c r="J23" s="128" t="e">
        <f t="shared" ref="J23:J47" si="1">I23/F23*100</f>
        <v>#DIV/0!</v>
      </c>
    </row>
    <row r="24" spans="1:10" s="7" customFormat="1" ht="16.5" customHeight="1" x14ac:dyDescent="0.25">
      <c r="A24" s="48" t="s">
        <v>16</v>
      </c>
      <c r="B24" s="49" t="s">
        <v>1</v>
      </c>
      <c r="C24" s="52"/>
      <c r="D24" s="52"/>
      <c r="E24" s="52"/>
      <c r="F24" s="141">
        <f>F25+F26</f>
        <v>145.18099999999998</v>
      </c>
      <c r="G24" s="124">
        <f>G25+G26</f>
        <v>0</v>
      </c>
      <c r="H24" s="124">
        <f>H25+H26</f>
        <v>0</v>
      </c>
      <c r="I24" s="138">
        <f>I26+I25</f>
        <v>155.78758999999999</v>
      </c>
      <c r="J24" s="124">
        <f t="shared" si="1"/>
        <v>107.30577003877919</v>
      </c>
    </row>
    <row r="25" spans="1:10" ht="38.25" customHeight="1" x14ac:dyDescent="0.25">
      <c r="A25" s="44" t="s">
        <v>72</v>
      </c>
      <c r="B25" s="55" t="s">
        <v>71</v>
      </c>
      <c r="C25" s="52"/>
      <c r="D25" s="52"/>
      <c r="E25" s="52"/>
      <c r="F25" s="166">
        <v>5</v>
      </c>
      <c r="G25" s="126"/>
      <c r="H25" s="127"/>
      <c r="I25" s="168">
        <v>8.8585100000000008</v>
      </c>
      <c r="J25" s="124">
        <f t="shared" si="1"/>
        <v>177.17020000000002</v>
      </c>
    </row>
    <row r="26" spans="1:10" ht="17.25" customHeight="1" x14ac:dyDescent="0.25">
      <c r="A26" s="44" t="s">
        <v>73</v>
      </c>
      <c r="B26" s="53" t="s">
        <v>74</v>
      </c>
      <c r="C26" s="52"/>
      <c r="D26" s="52"/>
      <c r="E26" s="52"/>
      <c r="F26" s="167">
        <f>F29+F27</f>
        <v>140.18099999999998</v>
      </c>
      <c r="G26" s="129">
        <f>G27+G28</f>
        <v>0</v>
      </c>
      <c r="H26" s="129">
        <f>H27+H28</f>
        <v>0</v>
      </c>
      <c r="I26" s="168">
        <f>I29+I27</f>
        <v>146.92908</v>
      </c>
      <c r="J26" s="128">
        <f t="shared" si="1"/>
        <v>104.81383354377556</v>
      </c>
    </row>
    <row r="27" spans="1:10" ht="36" customHeight="1" x14ac:dyDescent="0.25">
      <c r="A27" s="44" t="s">
        <v>119</v>
      </c>
      <c r="B27" s="53" t="s">
        <v>77</v>
      </c>
      <c r="C27" s="52"/>
      <c r="D27" s="52"/>
      <c r="E27" s="52"/>
      <c r="F27" s="167">
        <v>117.124</v>
      </c>
      <c r="G27" s="130"/>
      <c r="H27" s="131"/>
      <c r="I27" s="168">
        <v>122.9426</v>
      </c>
      <c r="J27" s="128">
        <f>I27/F27*100</f>
        <v>104.96789727126806</v>
      </c>
    </row>
    <row r="28" spans="1:10" ht="59.25" hidden="1" customHeight="1" x14ac:dyDescent="0.25">
      <c r="A28" s="44" t="s">
        <v>76</v>
      </c>
      <c r="B28" s="53" t="s">
        <v>78</v>
      </c>
      <c r="C28" s="52"/>
      <c r="D28" s="52"/>
      <c r="E28" s="52"/>
      <c r="F28" s="125"/>
      <c r="G28" s="126"/>
      <c r="H28" s="127"/>
      <c r="I28" s="128"/>
      <c r="J28" s="128" t="e">
        <f t="shared" si="1"/>
        <v>#DIV/0!</v>
      </c>
    </row>
    <row r="29" spans="1:10" ht="46.95" customHeight="1" x14ac:dyDescent="0.25">
      <c r="A29" s="44" t="s">
        <v>142</v>
      </c>
      <c r="B29" s="53" t="s">
        <v>143</v>
      </c>
      <c r="C29" s="52"/>
      <c r="D29" s="52"/>
      <c r="E29" s="52"/>
      <c r="F29" s="143">
        <v>23.056999999999999</v>
      </c>
      <c r="G29" s="126"/>
      <c r="H29" s="127"/>
      <c r="I29" s="137">
        <v>23.98648</v>
      </c>
      <c r="J29" s="128">
        <v>133</v>
      </c>
    </row>
    <row r="30" spans="1:10" ht="45" customHeight="1" x14ac:dyDescent="0.25">
      <c r="A30" s="48" t="s">
        <v>19</v>
      </c>
      <c r="B30" s="49" t="s">
        <v>5</v>
      </c>
      <c r="C30" s="52"/>
      <c r="D30" s="52"/>
      <c r="E30" s="52"/>
      <c r="F30" s="141">
        <f>F31+F42</f>
        <v>35.872370000000004</v>
      </c>
      <c r="G30" s="124">
        <f>G31+G32+G33</f>
        <v>0</v>
      </c>
      <c r="H30" s="124">
        <f>H31+H32+H33</f>
        <v>0</v>
      </c>
      <c r="I30" s="138">
        <f>I31+I42</f>
        <v>42.435180000000003</v>
      </c>
      <c r="J30" s="128">
        <f t="shared" si="1"/>
        <v>118.29488823849665</v>
      </c>
    </row>
    <row r="31" spans="1:10" ht="74.25" customHeight="1" x14ac:dyDescent="0.25">
      <c r="A31" s="46" t="s">
        <v>118</v>
      </c>
      <c r="B31" s="55" t="s">
        <v>82</v>
      </c>
      <c r="C31" s="58"/>
      <c r="D31" s="58"/>
      <c r="E31" s="58"/>
      <c r="F31" s="137">
        <v>21.822369999999999</v>
      </c>
      <c r="G31" s="128"/>
      <c r="H31" s="132"/>
      <c r="I31" s="137">
        <v>28.385179999999998</v>
      </c>
      <c r="J31" s="128">
        <f t="shared" si="1"/>
        <v>130.07377292200616</v>
      </c>
    </row>
    <row r="32" spans="1:10" ht="60.75" hidden="1" customHeight="1" x14ac:dyDescent="0.25">
      <c r="A32" s="44" t="s">
        <v>79</v>
      </c>
      <c r="B32" s="55" t="s">
        <v>80</v>
      </c>
      <c r="C32" s="50"/>
      <c r="D32" s="51"/>
      <c r="E32" s="51"/>
      <c r="F32" s="128"/>
      <c r="G32" s="126"/>
      <c r="H32" s="127"/>
      <c r="I32" s="128"/>
      <c r="J32" s="128" t="e">
        <f t="shared" si="1"/>
        <v>#DIV/0!</v>
      </c>
    </row>
    <row r="33" spans="1:10" ht="21.75" hidden="1" customHeight="1" x14ac:dyDescent="0.25">
      <c r="A33" s="44" t="s">
        <v>83</v>
      </c>
      <c r="B33" s="53" t="s">
        <v>84</v>
      </c>
      <c r="C33" s="52"/>
      <c r="D33" s="52"/>
      <c r="E33" s="52"/>
      <c r="F33" s="125"/>
      <c r="G33" s="126"/>
      <c r="H33" s="127"/>
      <c r="I33" s="128"/>
      <c r="J33" s="128" t="e">
        <f t="shared" si="1"/>
        <v>#DIV/0!</v>
      </c>
    </row>
    <row r="34" spans="1:10" ht="23.25" hidden="1" customHeight="1" x14ac:dyDescent="0.25">
      <c r="A34" s="48" t="s">
        <v>22</v>
      </c>
      <c r="B34" s="49" t="s">
        <v>23</v>
      </c>
      <c r="C34" s="52"/>
      <c r="D34" s="52"/>
      <c r="E34" s="52"/>
      <c r="F34" s="124">
        <f>F35</f>
        <v>0</v>
      </c>
      <c r="G34" s="124">
        <f>G35</f>
        <v>0</v>
      </c>
      <c r="H34" s="124">
        <f>H35</f>
        <v>0</v>
      </c>
      <c r="I34" s="124">
        <f>I35</f>
        <v>0</v>
      </c>
      <c r="J34" s="128" t="e">
        <f t="shared" si="1"/>
        <v>#DIV/0!</v>
      </c>
    </row>
    <row r="35" spans="1:10" ht="18" hidden="1" customHeight="1" x14ac:dyDescent="0.25">
      <c r="A35" s="44" t="s">
        <v>85</v>
      </c>
      <c r="B35" s="53" t="s">
        <v>86</v>
      </c>
      <c r="C35" s="52"/>
      <c r="D35" s="52"/>
      <c r="E35" s="52"/>
      <c r="F35" s="125"/>
      <c r="G35" s="126"/>
      <c r="H35" s="127"/>
      <c r="I35" s="128"/>
      <c r="J35" s="128" t="e">
        <f t="shared" si="1"/>
        <v>#DIV/0!</v>
      </c>
    </row>
    <row r="36" spans="1:10" ht="18" hidden="1" customHeight="1" x14ac:dyDescent="0.25">
      <c r="A36" s="56" t="s">
        <v>59</v>
      </c>
      <c r="B36" s="57" t="s">
        <v>60</v>
      </c>
      <c r="C36" s="59"/>
      <c r="D36" s="59"/>
      <c r="E36" s="59"/>
      <c r="F36" s="133"/>
      <c r="G36" s="126"/>
      <c r="H36" s="127"/>
      <c r="I36" s="128"/>
      <c r="J36" s="128" t="e">
        <f t="shared" si="1"/>
        <v>#DIV/0!</v>
      </c>
    </row>
    <row r="37" spans="1:10" ht="24" hidden="1" customHeight="1" x14ac:dyDescent="0.25">
      <c r="A37" s="48" t="s">
        <v>20</v>
      </c>
      <c r="B37" s="57" t="s">
        <v>6</v>
      </c>
      <c r="C37" s="52"/>
      <c r="D37" s="52"/>
      <c r="E37" s="52"/>
      <c r="F37" s="124">
        <v>0</v>
      </c>
      <c r="G37" s="124" t="e">
        <f>#REF!</f>
        <v>#REF!</v>
      </c>
      <c r="H37" s="124" t="e">
        <f>#REF!</f>
        <v>#REF!</v>
      </c>
      <c r="I37" s="124">
        <v>0</v>
      </c>
      <c r="J37" s="128">
        <v>0</v>
      </c>
    </row>
    <row r="38" spans="1:10" ht="15.75" hidden="1" customHeight="1" x14ac:dyDescent="0.25">
      <c r="A38" s="48" t="s">
        <v>58</v>
      </c>
      <c r="B38" s="57" t="s">
        <v>2</v>
      </c>
      <c r="C38" s="52"/>
      <c r="D38" s="52"/>
      <c r="E38" s="52"/>
      <c r="F38" s="138">
        <f>F39+F40</f>
        <v>0</v>
      </c>
      <c r="G38" s="124">
        <f>G39+G40</f>
        <v>0</v>
      </c>
      <c r="H38" s="124">
        <f>H39+H40</f>
        <v>0</v>
      </c>
      <c r="I38" s="124">
        <f>I39+I40</f>
        <v>0</v>
      </c>
      <c r="J38" s="128" t="e">
        <f t="shared" si="1"/>
        <v>#DIV/0!</v>
      </c>
    </row>
    <row r="39" spans="1:10" ht="16.5" hidden="1" customHeight="1" x14ac:dyDescent="0.25">
      <c r="A39" s="48" t="s">
        <v>103</v>
      </c>
      <c r="B39" s="57" t="s">
        <v>104</v>
      </c>
      <c r="C39" s="52"/>
      <c r="D39" s="52"/>
      <c r="E39" s="52"/>
      <c r="F39" s="124"/>
      <c r="G39" s="124"/>
      <c r="H39" s="124"/>
      <c r="I39" s="124"/>
      <c r="J39" s="128" t="e">
        <f t="shared" si="1"/>
        <v>#DIV/0!</v>
      </c>
    </row>
    <row r="40" spans="1:10" ht="16.5" hidden="1" customHeight="1" x14ac:dyDescent="0.25">
      <c r="A40" s="46" t="s">
        <v>87</v>
      </c>
      <c r="B40" s="55" t="s">
        <v>88</v>
      </c>
      <c r="C40" s="58"/>
      <c r="D40" s="58"/>
      <c r="E40" s="58"/>
      <c r="F40" s="137"/>
      <c r="G40" s="128"/>
      <c r="H40" s="128"/>
      <c r="I40" s="128">
        <v>0</v>
      </c>
      <c r="J40" s="128" t="e">
        <f t="shared" si="1"/>
        <v>#DIV/0!</v>
      </c>
    </row>
    <row r="41" spans="1:10" ht="49.2" hidden="1" customHeight="1" x14ac:dyDescent="0.25">
      <c r="A41" s="46" t="s">
        <v>123</v>
      </c>
      <c r="B41" s="55" t="s">
        <v>124</v>
      </c>
      <c r="C41" s="58"/>
      <c r="D41" s="58"/>
      <c r="E41" s="58"/>
      <c r="F41" s="140"/>
      <c r="G41" s="128"/>
      <c r="H41" s="128"/>
      <c r="I41" s="140"/>
      <c r="J41" s="128" t="e">
        <f t="shared" si="1"/>
        <v>#DIV/0!</v>
      </c>
    </row>
    <row r="42" spans="1:10" ht="49.2" customHeight="1" x14ac:dyDescent="0.25">
      <c r="A42" s="46" t="s">
        <v>123</v>
      </c>
      <c r="B42" s="55" t="s">
        <v>124</v>
      </c>
      <c r="C42" s="58"/>
      <c r="D42" s="58"/>
      <c r="E42" s="58"/>
      <c r="F42" s="140">
        <v>14.05</v>
      </c>
      <c r="G42" s="128"/>
      <c r="H42" s="128"/>
      <c r="I42" s="140">
        <v>14.05</v>
      </c>
      <c r="J42" s="128">
        <v>100</v>
      </c>
    </row>
    <row r="43" spans="1:10" s="169" customFormat="1" ht="49.2" customHeight="1" x14ac:dyDescent="0.25">
      <c r="A43" s="56" t="s">
        <v>139</v>
      </c>
      <c r="B43" s="57" t="s">
        <v>60</v>
      </c>
      <c r="C43" s="59"/>
      <c r="D43" s="59"/>
      <c r="E43" s="59"/>
      <c r="F43" s="139">
        <f>F44</f>
        <v>2064.6024200000002</v>
      </c>
      <c r="G43" s="133"/>
      <c r="H43" s="133"/>
      <c r="I43" s="146">
        <f>I44</f>
        <v>2170.0410000000002</v>
      </c>
      <c r="J43" s="133">
        <v>100.6</v>
      </c>
    </row>
    <row r="44" spans="1:10" ht="49.2" customHeight="1" x14ac:dyDescent="0.25">
      <c r="A44" s="56" t="s">
        <v>140</v>
      </c>
      <c r="B44" s="55" t="s">
        <v>141</v>
      </c>
      <c r="C44" s="58"/>
      <c r="D44" s="58"/>
      <c r="E44" s="58"/>
      <c r="F44" s="137">
        <v>2064.6024200000002</v>
      </c>
      <c r="G44" s="128"/>
      <c r="H44" s="128"/>
      <c r="I44" s="140">
        <v>2170.0410000000002</v>
      </c>
      <c r="J44" s="128">
        <v>100.6</v>
      </c>
    </row>
    <row r="45" spans="1:10" ht="49.2" customHeight="1" x14ac:dyDescent="0.25">
      <c r="A45" s="158" t="s">
        <v>58</v>
      </c>
      <c r="B45" s="156" t="s">
        <v>2</v>
      </c>
      <c r="C45" s="58"/>
      <c r="D45" s="58"/>
      <c r="E45" s="58"/>
      <c r="F45" s="161">
        <f>F46</f>
        <v>5</v>
      </c>
      <c r="G45" s="162"/>
      <c r="H45" s="162"/>
      <c r="I45" s="161">
        <f>I46</f>
        <v>5</v>
      </c>
      <c r="J45" s="160">
        <f t="shared" si="1"/>
        <v>100</v>
      </c>
    </row>
    <row r="46" spans="1:10" ht="46.2" customHeight="1" x14ac:dyDescent="0.25">
      <c r="A46" s="153" t="s">
        <v>129</v>
      </c>
      <c r="B46" s="155" t="s">
        <v>130</v>
      </c>
      <c r="C46" s="165"/>
      <c r="D46" s="165"/>
      <c r="E46" s="165"/>
      <c r="F46" s="159">
        <v>5</v>
      </c>
      <c r="G46" s="160"/>
      <c r="H46" s="160"/>
      <c r="I46" s="159">
        <v>5</v>
      </c>
      <c r="J46" s="160">
        <f t="shared" si="1"/>
        <v>100</v>
      </c>
    </row>
    <row r="47" spans="1:10" ht="37.950000000000003" customHeight="1" x14ac:dyDescent="0.25">
      <c r="A47" s="163" t="s">
        <v>25</v>
      </c>
      <c r="B47" s="156" t="s">
        <v>57</v>
      </c>
      <c r="C47" s="52"/>
      <c r="D47" s="52"/>
      <c r="E47" s="52"/>
      <c r="F47" s="164">
        <f>F49+F51+F58+F60</f>
        <v>2153.8249999999998</v>
      </c>
      <c r="G47" s="164">
        <f>G49+G51+G53+G56</f>
        <v>0</v>
      </c>
      <c r="H47" s="164">
        <f>H49+H51+H53+H56</f>
        <v>0</v>
      </c>
      <c r="I47" s="164">
        <f>I48</f>
        <v>2153.8249999999998</v>
      </c>
      <c r="J47" s="160">
        <f t="shared" si="1"/>
        <v>100</v>
      </c>
    </row>
    <row r="48" spans="1:10" ht="43.95" customHeight="1" x14ac:dyDescent="0.25">
      <c r="A48" s="153" t="s">
        <v>27</v>
      </c>
      <c r="B48" s="155" t="s">
        <v>28</v>
      </c>
      <c r="C48" s="165"/>
      <c r="D48" s="165"/>
      <c r="E48" s="165"/>
      <c r="F48" s="159">
        <f>F49+F51+F58+F60</f>
        <v>2153.8249999999998</v>
      </c>
      <c r="G48" s="159">
        <f>G50+G57</f>
        <v>0</v>
      </c>
      <c r="H48" s="159">
        <f>H50+H57</f>
        <v>0</v>
      </c>
      <c r="I48" s="159">
        <f>I50+I52+I59+I61</f>
        <v>2153.8249999999998</v>
      </c>
      <c r="J48" s="160">
        <f>I48/F48*100</f>
        <v>100</v>
      </c>
    </row>
    <row r="49" spans="1:10" ht="18" customHeight="1" x14ac:dyDescent="0.25">
      <c r="A49" s="46" t="s">
        <v>132</v>
      </c>
      <c r="B49" s="57" t="s">
        <v>125</v>
      </c>
      <c r="C49" s="52"/>
      <c r="D49" s="52"/>
      <c r="E49" s="52"/>
      <c r="F49" s="146">
        <v>632.20000000000005</v>
      </c>
      <c r="G49" s="146">
        <f>G50</f>
        <v>0</v>
      </c>
      <c r="H49" s="146">
        <f>H50</f>
        <v>0</v>
      </c>
      <c r="I49" s="146">
        <v>632.20000000000005</v>
      </c>
      <c r="J49" s="124">
        <f>I49/F49*100</f>
        <v>100</v>
      </c>
    </row>
    <row r="50" spans="1:10" ht="39" customHeight="1" x14ac:dyDescent="0.25">
      <c r="A50" s="153" t="s">
        <v>131</v>
      </c>
      <c r="B50" s="155" t="s">
        <v>126</v>
      </c>
      <c r="C50" s="52"/>
      <c r="D50" s="52"/>
      <c r="E50" s="52"/>
      <c r="F50" s="143">
        <v>632.20000000000005</v>
      </c>
      <c r="G50" s="144"/>
      <c r="H50" s="145"/>
      <c r="I50" s="140">
        <v>632.20000000000005</v>
      </c>
      <c r="J50" s="128">
        <f t="shared" ref="J50:J62" si="2">I50/F50*100</f>
        <v>100</v>
      </c>
    </row>
    <row r="51" spans="1:10" ht="39" customHeight="1" x14ac:dyDescent="0.25">
      <c r="A51" s="152" t="s">
        <v>133</v>
      </c>
      <c r="B51" s="156" t="s">
        <v>127</v>
      </c>
      <c r="C51" s="52"/>
      <c r="D51" s="52"/>
      <c r="E51" s="52"/>
      <c r="F51" s="146">
        <v>141.30000000000001</v>
      </c>
      <c r="G51" s="146">
        <f>G52</f>
        <v>0</v>
      </c>
      <c r="H51" s="146">
        <f>H52</f>
        <v>0</v>
      </c>
      <c r="I51" s="146">
        <v>141.30000000000001</v>
      </c>
      <c r="J51" s="124">
        <f t="shared" si="2"/>
        <v>100</v>
      </c>
    </row>
    <row r="52" spans="1:10" ht="53.25" customHeight="1" x14ac:dyDescent="0.25">
      <c r="A52" s="152" t="s">
        <v>134</v>
      </c>
      <c r="B52" s="55" t="s">
        <v>128</v>
      </c>
      <c r="C52" s="52"/>
      <c r="D52" s="52"/>
      <c r="E52" s="52"/>
      <c r="F52" s="140">
        <v>141.30000000000001</v>
      </c>
      <c r="G52" s="140"/>
      <c r="H52" s="147"/>
      <c r="I52" s="140">
        <v>141.30000000000001</v>
      </c>
      <c r="J52" s="128">
        <f t="shared" si="2"/>
        <v>100</v>
      </c>
    </row>
    <row r="53" spans="1:10" ht="20.25" hidden="1" customHeight="1" x14ac:dyDescent="0.25">
      <c r="A53" s="60" t="s">
        <v>53</v>
      </c>
      <c r="B53" s="61" t="s">
        <v>63</v>
      </c>
      <c r="C53" s="52"/>
      <c r="D53" s="52"/>
      <c r="E53" s="52"/>
      <c r="F53" s="133">
        <f>F54+F55</f>
        <v>0</v>
      </c>
      <c r="G53" s="133">
        <f>G54+G55</f>
        <v>0</v>
      </c>
      <c r="H53" s="133">
        <f>H54+H55</f>
        <v>0</v>
      </c>
      <c r="I53" s="133">
        <f>I54+I55</f>
        <v>0</v>
      </c>
      <c r="J53" s="128" t="e">
        <f t="shared" si="2"/>
        <v>#DIV/0!</v>
      </c>
    </row>
    <row r="54" spans="1:10" ht="1.5" hidden="1" customHeight="1" x14ac:dyDescent="0.25">
      <c r="A54" s="60" t="s">
        <v>65</v>
      </c>
      <c r="B54" s="62" t="s">
        <v>93</v>
      </c>
      <c r="C54" s="52"/>
      <c r="D54" s="52"/>
      <c r="E54" s="52"/>
      <c r="F54" s="133"/>
      <c r="G54" s="125"/>
      <c r="H54" s="134"/>
      <c r="I54" s="133"/>
      <c r="J54" s="128" t="e">
        <f t="shared" si="2"/>
        <v>#DIV/0!</v>
      </c>
    </row>
    <row r="55" spans="1:10" ht="55.5" hidden="1" customHeight="1" x14ac:dyDescent="0.25">
      <c r="A55" s="60" t="s">
        <v>94</v>
      </c>
      <c r="B55" s="62" t="s">
        <v>95</v>
      </c>
      <c r="C55" s="52"/>
      <c r="D55" s="52"/>
      <c r="E55" s="52"/>
      <c r="F55" s="125"/>
      <c r="G55" s="126"/>
      <c r="H55" s="127"/>
      <c r="I55" s="125"/>
      <c r="J55" s="128" t="e">
        <f t="shared" si="2"/>
        <v>#DIV/0!</v>
      </c>
    </row>
    <row r="56" spans="1:10" ht="21.75" hidden="1" customHeight="1" x14ac:dyDescent="0.25">
      <c r="A56" s="72" t="s">
        <v>105</v>
      </c>
      <c r="B56" s="61" t="s">
        <v>97</v>
      </c>
      <c r="C56" s="50"/>
      <c r="D56" s="50"/>
      <c r="E56" s="50"/>
      <c r="F56" s="141"/>
      <c r="G56" s="141">
        <f>G57</f>
        <v>0</v>
      </c>
      <c r="H56" s="141">
        <f>H57</f>
        <v>0</v>
      </c>
      <c r="I56" s="141">
        <f>I57</f>
        <v>0</v>
      </c>
      <c r="J56" s="133" t="e">
        <f t="shared" si="2"/>
        <v>#DIV/0!</v>
      </c>
    </row>
    <row r="57" spans="1:10" ht="38.25" hidden="1" customHeight="1" x14ac:dyDescent="0.25">
      <c r="A57" s="60" t="s">
        <v>106</v>
      </c>
      <c r="B57" s="62" t="s">
        <v>99</v>
      </c>
      <c r="C57" s="52"/>
      <c r="D57" s="52"/>
      <c r="E57" s="52"/>
      <c r="F57" s="143"/>
      <c r="G57" s="144"/>
      <c r="H57" s="145"/>
      <c r="I57" s="143"/>
      <c r="J57" s="128" t="e">
        <f t="shared" si="2"/>
        <v>#DIV/0!</v>
      </c>
    </row>
    <row r="58" spans="1:10" ht="38.25" customHeight="1" x14ac:dyDescent="0.25">
      <c r="A58" s="150" t="s">
        <v>135</v>
      </c>
      <c r="B58" s="61" t="s">
        <v>63</v>
      </c>
      <c r="C58" s="52"/>
      <c r="D58" s="52"/>
      <c r="E58" s="52"/>
      <c r="F58" s="146">
        <v>696.3</v>
      </c>
      <c r="G58" s="144"/>
      <c r="H58" s="145"/>
      <c r="I58" s="146">
        <f>I59</f>
        <v>696.3</v>
      </c>
      <c r="J58" s="133">
        <v>100</v>
      </c>
    </row>
    <row r="59" spans="1:10" ht="59.25" customHeight="1" x14ac:dyDescent="0.25">
      <c r="A59" s="151" t="s">
        <v>136</v>
      </c>
      <c r="B59" s="62" t="s">
        <v>121</v>
      </c>
      <c r="C59" s="52"/>
      <c r="D59" s="52"/>
      <c r="E59" s="52"/>
      <c r="F59" s="143">
        <v>696.3</v>
      </c>
      <c r="G59" s="144"/>
      <c r="H59" s="145"/>
      <c r="I59" s="143">
        <v>696.3</v>
      </c>
      <c r="J59" s="128">
        <v>100</v>
      </c>
    </row>
    <row r="60" spans="1:10" ht="37.5" customHeight="1" x14ac:dyDescent="0.25">
      <c r="A60" s="154" t="s">
        <v>137</v>
      </c>
      <c r="B60" s="157" t="s">
        <v>97</v>
      </c>
      <c r="C60" s="52"/>
      <c r="D60" s="52"/>
      <c r="E60" s="52"/>
      <c r="F60" s="146">
        <f>F61</f>
        <v>684.02499999999998</v>
      </c>
      <c r="G60" s="144"/>
      <c r="H60" s="145"/>
      <c r="I60" s="146">
        <v>591.16499999999996</v>
      </c>
      <c r="J60" s="133">
        <v>100</v>
      </c>
    </row>
    <row r="61" spans="1:10" ht="59.25" customHeight="1" x14ac:dyDescent="0.25">
      <c r="A61" s="151" t="s">
        <v>138</v>
      </c>
      <c r="B61" s="62" t="s">
        <v>122</v>
      </c>
      <c r="C61" s="52"/>
      <c r="D61" s="52"/>
      <c r="E61" s="52"/>
      <c r="F61" s="159">
        <v>684.02499999999998</v>
      </c>
      <c r="G61" s="144"/>
      <c r="H61" s="145"/>
      <c r="I61" s="159">
        <v>684.02499999999998</v>
      </c>
      <c r="J61" s="128">
        <v>100</v>
      </c>
    </row>
    <row r="62" spans="1:10" ht="15.75" customHeight="1" x14ac:dyDescent="0.25">
      <c r="A62" s="46"/>
      <c r="B62" s="40" t="s">
        <v>54</v>
      </c>
      <c r="C62" s="52"/>
      <c r="D62" s="52"/>
      <c r="E62" s="52"/>
      <c r="F62" s="139">
        <f>F13+F47</f>
        <v>4417.3567899999998</v>
      </c>
      <c r="G62" s="133" t="e">
        <f>G13+G47+G51</f>
        <v>#REF!</v>
      </c>
      <c r="H62" s="133" t="e">
        <f>H13+H47+H51</f>
        <v>#REF!</v>
      </c>
      <c r="I62" s="139">
        <f>I13+I47</f>
        <v>4541.6518999999998</v>
      </c>
      <c r="J62" s="133">
        <f t="shared" si="2"/>
        <v>102.81378923888103</v>
      </c>
    </row>
    <row r="63" spans="1:10" s="6" customFormat="1" ht="16.5" hidden="1" customHeight="1" x14ac:dyDescent="0.25">
      <c r="A63" s="8" t="s">
        <v>25</v>
      </c>
      <c r="B63" s="10" t="s">
        <v>26</v>
      </c>
      <c r="C63" s="9"/>
      <c r="D63" s="9"/>
      <c r="E63" s="9"/>
      <c r="F63" s="16">
        <v>140688.20000000001</v>
      </c>
      <c r="G63" s="20"/>
      <c r="H63" s="23"/>
      <c r="I63" s="23"/>
      <c r="J63" s="16">
        <f t="shared" ref="J63:J82" si="3">I63/F63*100</f>
        <v>0</v>
      </c>
    </row>
    <row r="64" spans="1:10" s="6" customFormat="1" ht="16.5" hidden="1" customHeight="1" x14ac:dyDescent="0.25">
      <c r="A64" s="12" t="s">
        <v>27</v>
      </c>
      <c r="B64" s="11" t="s">
        <v>28</v>
      </c>
      <c r="C64" s="9"/>
      <c r="D64" s="9"/>
      <c r="E64" s="9"/>
      <c r="F64" s="19">
        <v>140688.20000000001</v>
      </c>
      <c r="G64" s="20"/>
      <c r="H64" s="23"/>
      <c r="I64" s="23"/>
      <c r="J64" s="16">
        <f t="shared" si="3"/>
        <v>0</v>
      </c>
    </row>
    <row r="65" spans="1:10" s="6" customFormat="1" ht="16.5" hidden="1" customHeight="1" x14ac:dyDescent="0.25">
      <c r="A65" s="12" t="s">
        <v>29</v>
      </c>
      <c r="B65" s="11" t="s">
        <v>30</v>
      </c>
      <c r="C65" s="4"/>
      <c r="D65" s="4"/>
      <c r="E65" s="1"/>
      <c r="F65" s="19">
        <v>54745</v>
      </c>
      <c r="G65" s="20"/>
      <c r="H65" s="23"/>
      <c r="I65" s="23"/>
      <c r="J65" s="16">
        <f t="shared" si="3"/>
        <v>0</v>
      </c>
    </row>
    <row r="66" spans="1:10" s="6" customFormat="1" ht="16.5" hidden="1" customHeight="1" x14ac:dyDescent="0.25">
      <c r="A66" s="12" t="s">
        <v>31</v>
      </c>
      <c r="B66" s="11" t="s">
        <v>32</v>
      </c>
      <c r="C66" s="4"/>
      <c r="D66" s="4"/>
      <c r="E66" s="1"/>
      <c r="F66" s="19">
        <v>54745</v>
      </c>
      <c r="G66" s="20"/>
      <c r="H66" s="23"/>
      <c r="I66" s="23"/>
      <c r="J66" s="16">
        <f t="shared" si="3"/>
        <v>0</v>
      </c>
    </row>
    <row r="67" spans="1:10" s="6" customFormat="1" ht="18.75" hidden="1" customHeight="1" x14ac:dyDescent="0.25">
      <c r="A67" s="12" t="s">
        <v>33</v>
      </c>
      <c r="B67" s="11" t="s">
        <v>34</v>
      </c>
      <c r="C67" s="4"/>
      <c r="D67" s="4"/>
      <c r="E67" s="1"/>
      <c r="F67" s="19">
        <v>54745</v>
      </c>
      <c r="G67" s="20"/>
      <c r="H67" s="23"/>
      <c r="I67" s="23"/>
      <c r="J67" s="16">
        <f t="shared" si="3"/>
        <v>0</v>
      </c>
    </row>
    <row r="68" spans="1:10" s="6" customFormat="1" ht="15.75" hidden="1" customHeight="1" x14ac:dyDescent="0.25">
      <c r="A68" s="12" t="s">
        <v>35</v>
      </c>
      <c r="B68" s="11" t="s">
        <v>36</v>
      </c>
      <c r="C68" s="4"/>
      <c r="D68" s="4"/>
      <c r="E68" s="1"/>
      <c r="F68" s="19">
        <v>85943.2</v>
      </c>
      <c r="G68" s="24"/>
      <c r="H68" s="23"/>
      <c r="I68" s="23"/>
      <c r="J68" s="16">
        <f t="shared" si="3"/>
        <v>0</v>
      </c>
    </row>
    <row r="69" spans="1:10" s="6" customFormat="1" ht="50.25" hidden="1" customHeight="1" x14ac:dyDescent="0.25">
      <c r="A69" s="12" t="s">
        <v>37</v>
      </c>
      <c r="B69" s="11" t="s">
        <v>38</v>
      </c>
      <c r="C69" s="4"/>
      <c r="D69" s="4"/>
      <c r="E69" s="1"/>
      <c r="F69" s="19">
        <v>5900</v>
      </c>
      <c r="G69" s="24"/>
      <c r="H69" s="23"/>
      <c r="I69" s="23"/>
      <c r="J69" s="16">
        <f t="shared" si="3"/>
        <v>0</v>
      </c>
    </row>
    <row r="70" spans="1:10" s="6" customFormat="1" ht="63" hidden="1" customHeight="1" x14ac:dyDescent="0.25">
      <c r="A70" s="12" t="s">
        <v>39</v>
      </c>
      <c r="B70" s="11" t="s">
        <v>40</v>
      </c>
      <c r="C70" s="4"/>
      <c r="D70" s="4"/>
      <c r="E70" s="1"/>
      <c r="F70" s="19">
        <v>5900</v>
      </c>
      <c r="G70" s="24"/>
      <c r="H70" s="23"/>
      <c r="I70" s="23"/>
      <c r="J70" s="16">
        <f t="shared" si="3"/>
        <v>0</v>
      </c>
    </row>
    <row r="71" spans="1:10" s="5" customFormat="1" ht="16.5" hidden="1" customHeight="1" x14ac:dyDescent="0.25">
      <c r="A71" s="12" t="s">
        <v>41</v>
      </c>
      <c r="B71" s="11" t="s">
        <v>42</v>
      </c>
      <c r="C71" s="4"/>
      <c r="D71" s="4"/>
      <c r="E71" s="1"/>
      <c r="F71" s="19">
        <v>85937.3</v>
      </c>
      <c r="G71" s="25"/>
      <c r="H71" s="22"/>
      <c r="I71" s="22"/>
      <c r="J71" s="16">
        <f t="shared" si="3"/>
        <v>0</v>
      </c>
    </row>
    <row r="72" spans="1:10" ht="21" hidden="1" customHeight="1" x14ac:dyDescent="0.25">
      <c r="A72" s="4"/>
      <c r="B72" s="13"/>
      <c r="C72" s="2"/>
      <c r="D72" s="2"/>
      <c r="E72" s="2"/>
      <c r="F72" s="21"/>
      <c r="G72" s="25"/>
      <c r="H72" s="18"/>
      <c r="I72" s="18"/>
      <c r="J72" s="16" t="e">
        <f t="shared" si="3"/>
        <v>#DIV/0!</v>
      </c>
    </row>
    <row r="73" spans="1:10" ht="23.25" hidden="1" customHeight="1" x14ac:dyDescent="0.25">
      <c r="A73" s="4"/>
      <c r="B73" s="14"/>
      <c r="C73" s="4"/>
      <c r="D73" s="4"/>
      <c r="E73" s="4"/>
      <c r="F73" s="26"/>
      <c r="G73" s="27"/>
      <c r="H73" s="18"/>
      <c r="I73" s="18"/>
      <c r="J73" s="16" t="e">
        <f t="shared" si="3"/>
        <v>#DIV/0!</v>
      </c>
    </row>
    <row r="74" spans="1:10" ht="0.75" hidden="1" customHeight="1" x14ac:dyDescent="0.25">
      <c r="A74" s="4"/>
      <c r="B74" s="14"/>
      <c r="C74" s="4"/>
      <c r="D74" s="4"/>
      <c r="E74" s="4"/>
      <c r="F74" s="26"/>
      <c r="G74" s="28"/>
      <c r="H74" s="18"/>
      <c r="I74" s="18"/>
      <c r="J74" s="16" t="e">
        <f t="shared" si="3"/>
        <v>#DIV/0!</v>
      </c>
    </row>
    <row r="75" spans="1:10" ht="15.6" hidden="1" x14ac:dyDescent="0.25">
      <c r="A75" s="2"/>
      <c r="B75" s="15"/>
      <c r="C75" s="4" t="s">
        <v>3</v>
      </c>
      <c r="D75" s="4"/>
      <c r="E75" s="4"/>
      <c r="F75" s="26"/>
      <c r="G75" s="28"/>
      <c r="H75" s="18"/>
      <c r="I75" s="18"/>
      <c r="J75" s="16" t="e">
        <f t="shared" si="3"/>
        <v>#DIV/0!</v>
      </c>
    </row>
    <row r="76" spans="1:10" ht="19.5" hidden="1" customHeight="1" x14ac:dyDescent="0.25">
      <c r="A76" s="4"/>
      <c r="B76" s="4"/>
      <c r="C76" s="4"/>
      <c r="D76" s="4"/>
      <c r="E76" s="4"/>
      <c r="F76" s="26"/>
      <c r="G76" s="29"/>
      <c r="H76" s="18"/>
      <c r="I76" s="18"/>
      <c r="J76" s="16" t="e">
        <f t="shared" si="3"/>
        <v>#DIV/0!</v>
      </c>
    </row>
    <row r="77" spans="1:10" ht="15.6" hidden="1" x14ac:dyDescent="0.25">
      <c r="A77" s="12" t="s">
        <v>43</v>
      </c>
      <c r="B77" s="11" t="s">
        <v>44</v>
      </c>
      <c r="C77" s="4"/>
      <c r="D77" s="4"/>
      <c r="E77" s="1"/>
      <c r="F77" s="19">
        <v>85937.3</v>
      </c>
      <c r="G77" s="30"/>
      <c r="H77" s="18"/>
      <c r="I77" s="18"/>
      <c r="J77" s="16">
        <f t="shared" si="3"/>
        <v>0</v>
      </c>
    </row>
    <row r="78" spans="1:10" ht="15.6" hidden="1" x14ac:dyDescent="0.25">
      <c r="A78" s="8" t="s">
        <v>45</v>
      </c>
      <c r="B78" s="10" t="s">
        <v>21</v>
      </c>
      <c r="C78" s="9"/>
      <c r="D78" s="9"/>
      <c r="E78" s="9"/>
      <c r="F78" s="16">
        <v>5082.8999999999996</v>
      </c>
      <c r="G78" s="18"/>
      <c r="H78" s="18"/>
      <c r="I78" s="18"/>
      <c r="J78" s="16">
        <f t="shared" si="3"/>
        <v>0</v>
      </c>
    </row>
    <row r="79" spans="1:10" ht="15.6" hidden="1" x14ac:dyDescent="0.25">
      <c r="A79" s="12" t="s">
        <v>46</v>
      </c>
      <c r="B79" s="11" t="s">
        <v>10</v>
      </c>
      <c r="C79" s="9"/>
      <c r="D79" s="9"/>
      <c r="E79" s="9"/>
      <c r="F79" s="19">
        <v>5082.8999999999996</v>
      </c>
      <c r="G79" s="18"/>
      <c r="H79" s="18"/>
      <c r="I79" s="18"/>
      <c r="J79" s="16">
        <f t="shared" si="3"/>
        <v>0</v>
      </c>
    </row>
    <row r="80" spans="1:10" ht="15.6" hidden="1" x14ac:dyDescent="0.25">
      <c r="A80" s="12" t="s">
        <v>47</v>
      </c>
      <c r="B80" s="11" t="s">
        <v>11</v>
      </c>
      <c r="C80" s="9"/>
      <c r="D80" s="9"/>
      <c r="E80" s="9"/>
      <c r="F80" s="19">
        <v>5082.8999999999996</v>
      </c>
      <c r="G80" s="18"/>
      <c r="H80" s="18"/>
      <c r="I80" s="18"/>
      <c r="J80" s="16">
        <f t="shared" si="3"/>
        <v>0</v>
      </c>
    </row>
    <row r="81" spans="1:11" ht="31.2" hidden="1" x14ac:dyDescent="0.25">
      <c r="A81" s="12" t="s">
        <v>48</v>
      </c>
      <c r="B81" s="11" t="s">
        <v>49</v>
      </c>
      <c r="C81" s="9"/>
      <c r="D81" s="9"/>
      <c r="E81" s="9"/>
      <c r="F81" s="19">
        <v>5082.8999999999996</v>
      </c>
      <c r="G81" s="18"/>
      <c r="H81" s="18"/>
      <c r="I81" s="18"/>
      <c r="J81" s="16">
        <f t="shared" si="3"/>
        <v>0</v>
      </c>
    </row>
    <row r="82" spans="1:11" ht="15.6" hidden="1" x14ac:dyDescent="0.25">
      <c r="A82" s="32"/>
      <c r="B82" s="33" t="s">
        <v>7</v>
      </c>
      <c r="C82" s="34"/>
      <c r="D82" s="34"/>
      <c r="E82" s="34"/>
      <c r="F82" s="35">
        <v>165712.6</v>
      </c>
      <c r="G82" s="18"/>
      <c r="H82" s="18"/>
      <c r="I82" s="18"/>
      <c r="J82" s="35">
        <f t="shared" si="3"/>
        <v>0</v>
      </c>
    </row>
    <row r="83" spans="1:11" ht="15.6" x14ac:dyDescent="0.25">
      <c r="A83" s="36"/>
      <c r="B83" s="31"/>
      <c r="C83" s="31"/>
      <c r="D83" s="31"/>
      <c r="E83" s="31"/>
      <c r="F83" s="31"/>
      <c r="G83" s="31"/>
      <c r="H83" s="31"/>
      <c r="I83" s="31"/>
      <c r="J83" s="31"/>
      <c r="K83" s="31"/>
    </row>
    <row r="85" spans="1:11" ht="15.6" x14ac:dyDescent="0.25">
      <c r="B85" s="17"/>
      <c r="F85" s="18"/>
      <c r="G85" s="18"/>
      <c r="H85" s="18"/>
      <c r="I85" s="18"/>
      <c r="J85" s="18"/>
    </row>
    <row r="86" spans="1:11" x14ac:dyDescent="0.25">
      <c r="F86" s="18"/>
      <c r="G86" s="18"/>
      <c r="H86" s="18"/>
      <c r="I86" s="18"/>
      <c r="J86" s="18"/>
    </row>
    <row r="87" spans="1:11" x14ac:dyDescent="0.25">
      <c r="F87" s="18"/>
      <c r="G87" s="18"/>
      <c r="H87" s="18"/>
      <c r="I87" s="18"/>
      <c r="J87" s="18"/>
    </row>
    <row r="88" spans="1:11" x14ac:dyDescent="0.25">
      <c r="F88" s="18"/>
      <c r="G88" s="18"/>
      <c r="H88" s="18"/>
      <c r="I88" s="18"/>
      <c r="J88" s="18"/>
    </row>
  </sheetData>
  <mergeCells count="12">
    <mergeCell ref="A8:A9"/>
    <mergeCell ref="F8:J8"/>
    <mergeCell ref="D9:D11"/>
    <mergeCell ref="G9:G11"/>
    <mergeCell ref="F9:F11"/>
    <mergeCell ref="E9:E11"/>
    <mergeCell ref="B6:J6"/>
    <mergeCell ref="I9:I11"/>
    <mergeCell ref="F2:J2"/>
    <mergeCell ref="B8:B11"/>
    <mergeCell ref="B3:J3"/>
    <mergeCell ref="B4:J4"/>
  </mergeCells>
  <phoneticPr fontId="4" type="noConversion"/>
  <pageMargins left="0.59055118110236227" right="0.61" top="0.36" bottom="0.39370078740157483" header="0" footer="0"/>
  <pageSetup paperSize="9" scale="44" fitToHeight="0" orientation="portrait" r:id="rId1"/>
  <headerFooter alignWithMargins="0"/>
  <rowBreaks count="1" manualBreakCount="1">
    <brk id="8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доходы топка прил.1</vt:lpstr>
      <vt:lpstr>'доходы топка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2018-05-30T05:26:47Z</cp:lastPrinted>
  <dcterms:created xsi:type="dcterms:W3CDTF">2003-10-16T06:18:07Z</dcterms:created>
  <dcterms:modified xsi:type="dcterms:W3CDTF">2022-07-11T03:45:05Z</dcterms:modified>
</cp:coreProperties>
</file>